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2" windowWidth="14880" windowHeight="9048" firstSheet="2" activeTab="7"/>
  </bookViews>
  <sheets>
    <sheet name="Thu NSNN.PL01" sheetId="1" r:id="rId1"/>
    <sheet name="Chi tổng hợp PL02" sheetId="9" r:id="rId2"/>
    <sheet name="PL03.QLHC" sheetId="17" r:id="rId3"/>
    <sheet name="PL04.Daotao" sheetId="18" r:id="rId4"/>
    <sheet name="PL05 Thu HX" sheetId="10" r:id="rId5"/>
    <sheet name="PL06 HX hưởng" sheetId="5" r:id="rId6"/>
    <sheet name="PL07 Chi HX" sheetId="4" r:id="rId7"/>
    <sheet name="PL08 Đất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#N/A</definedName>
    <definedName name="\0061">#N/A</definedName>
    <definedName name="\0061a">#N/A</definedName>
    <definedName name="\0062a">#N/A</definedName>
    <definedName name="\0062b">#N/A</definedName>
    <definedName name="\0062c">#N/A</definedName>
    <definedName name="\0063">#N/A</definedName>
    <definedName name="\0063a">#N/A</definedName>
    <definedName name="\0064">#N/A</definedName>
    <definedName name="\0081">#N/A</definedName>
    <definedName name="\0082">#N/A</definedName>
    <definedName name="\010">#N/A</definedName>
    <definedName name="\4001a">#N/A</definedName>
    <definedName name="\4001b">#N/A</definedName>
    <definedName name="\4002a">#N/A</definedName>
    <definedName name="\4002b">#N/A</definedName>
    <definedName name="\4003a">#N/A</definedName>
    <definedName name="\4003b">#N/A</definedName>
    <definedName name="\4004">#N/A</definedName>
    <definedName name="\4005">#N/A</definedName>
    <definedName name="\4006">#N/A</definedName>
    <definedName name="\4007">#N/A</definedName>
    <definedName name="\4013">#N/A</definedName>
    <definedName name="\4041">#N/A</definedName>
    <definedName name="\4042">#N/A</definedName>
    <definedName name="\4043">#N/A</definedName>
    <definedName name="\4044">#N/A</definedName>
    <definedName name="\4051">#N/A</definedName>
    <definedName name="\4052">#N/A</definedName>
    <definedName name="\4053">#N/A</definedName>
    <definedName name="\4054">#N/A</definedName>
    <definedName name="\4055">#N/A</definedName>
    <definedName name="\4056">#N/A</definedName>
    <definedName name="\4057">#N/A</definedName>
    <definedName name="\4061">#N/A</definedName>
    <definedName name="\4062">#N/A</definedName>
    <definedName name="\4063">#N/A</definedName>
    <definedName name="\4064">#N/A</definedName>
    <definedName name="\4065">#N/A</definedName>
    <definedName name="\4066">#N/A</definedName>
    <definedName name="\4071">#N/A</definedName>
    <definedName name="\4072">#N/A</definedName>
    <definedName name="\4073">#N/A</definedName>
    <definedName name="\4074">#N/A</definedName>
    <definedName name="\4075">#N/A</definedName>
    <definedName name="\4076">#N/A</definedName>
    <definedName name="\5001">#N/A</definedName>
    <definedName name="\50010a">#N/A</definedName>
    <definedName name="\50010b">#N/A</definedName>
    <definedName name="\50011a">#N/A</definedName>
    <definedName name="\50011b">#N/A</definedName>
    <definedName name="\50011c">#N/A</definedName>
    <definedName name="\5002">#N/A</definedName>
    <definedName name="\5003a">#N/A</definedName>
    <definedName name="\5003b">#N/A</definedName>
    <definedName name="\5004a">#N/A</definedName>
    <definedName name="\5004b">#N/A</definedName>
    <definedName name="\5004c">#N/A</definedName>
    <definedName name="\5004d">#N/A</definedName>
    <definedName name="\5004e">#N/A</definedName>
    <definedName name="\5004f">#N/A</definedName>
    <definedName name="\5004g">#N/A</definedName>
    <definedName name="\5005a">#N/A</definedName>
    <definedName name="\5005b">#N/A</definedName>
    <definedName name="\5005c">#N/A</definedName>
    <definedName name="\5006">#N/A</definedName>
    <definedName name="\5007">#N/A</definedName>
    <definedName name="\5008a">#N/A</definedName>
    <definedName name="\5008b">#N/A</definedName>
    <definedName name="\5009">#N/A</definedName>
    <definedName name="\5021">#N/A</definedName>
    <definedName name="\5022">#N/A</definedName>
    <definedName name="\5023">#N/A</definedName>
    <definedName name="\5041">#N/A</definedName>
    <definedName name="\5045">#N/A</definedName>
    <definedName name="\505">#N/A</definedName>
    <definedName name="\506">#N/A</definedName>
    <definedName name="\5081">#N/A</definedName>
    <definedName name="\5082">#N/A</definedName>
    <definedName name="\6001a">#N/A</definedName>
    <definedName name="\6001b">#N/A</definedName>
    <definedName name="\6001c">#N/A</definedName>
    <definedName name="\6002">#N/A</definedName>
    <definedName name="\6003">#N/A</definedName>
    <definedName name="\6004">#N/A</definedName>
    <definedName name="\6012">#N/A</definedName>
    <definedName name="\6021">#N/A</definedName>
    <definedName name="\6051">#N/A</definedName>
    <definedName name="\6052">#N/A</definedName>
    <definedName name="\6053">#N/A</definedName>
    <definedName name="\6055">#N/A</definedName>
    <definedName name="\6061">#N/A</definedName>
    <definedName name="\6101">#N/A</definedName>
    <definedName name="\6102">#N/A</definedName>
    <definedName name="\6121">#N/A</definedName>
    <definedName name="\6122">#N/A</definedName>
    <definedName name="\6123">#N/A</definedName>
    <definedName name="\6125">#N/A</definedName>
    <definedName name="\ct5">#REF!</definedName>
    <definedName name="\cvang">#REF!</definedName>
    <definedName name="\da05">#REF!</definedName>
    <definedName name="\da1">#REF!</definedName>
    <definedName name="\da24">#REF!</definedName>
    <definedName name="\dahoc">#REF!</definedName>
    <definedName name="\govk">#REF!</definedName>
    <definedName name="\nhua">#REF!</definedName>
    <definedName name="\son">#REF!</definedName>
    <definedName name="\T">#REF!</definedName>
    <definedName name="\thepb">#REF!</definedName>
    <definedName name="__?">#REF!</definedName>
    <definedName name="__??????">#REF!</definedName>
    <definedName name="___?">#REF!</definedName>
    <definedName name="___??????">#REF!</definedName>
    <definedName name="_________a1" hidden="1">{"'Sheet1'!$L$16"}</definedName>
    <definedName name="_________PA3" hidden="1">{"'Sheet1'!$L$16"}</definedName>
    <definedName name="_______a1" hidden="1">{"'Sheet1'!$L$16"}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_btm10">#REF!</definedName>
    <definedName name="_______btm100">#REF!</definedName>
    <definedName name="_______hom2">#REF!</definedName>
    <definedName name="_______KM188">#REF!</definedName>
    <definedName name="_______km189">#REF!</definedName>
    <definedName name="_______km193">#REF!</definedName>
    <definedName name="_______km194">#REF!</definedName>
    <definedName name="_______km195">#REF!</definedName>
    <definedName name="_______km197">#REF!</definedName>
    <definedName name="_______km198">#REF!</definedName>
    <definedName name="_______NCL100">#REF!</definedName>
    <definedName name="_______NCL200">#REF!</definedName>
    <definedName name="_______NCL250">#REF!</definedName>
    <definedName name="_______nin190">#REF!</definedName>
    <definedName name="_______PA3" hidden="1">{"'Sheet1'!$L$16"}</definedName>
    <definedName name="_______SN3">#REF!</definedName>
    <definedName name="_______sua20">#REF!</definedName>
    <definedName name="_______sua30">#REF!</definedName>
    <definedName name="_______TB1">#REF!</definedName>
    <definedName name="_______TL3">#REF!</definedName>
    <definedName name="_______VL100">#REF!</definedName>
    <definedName name="_______VL250">#REF!</definedName>
    <definedName name="______a1" hidden="1">{"'Sheet1'!$L$16"}</definedName>
    <definedName name="______boi1">#REF!</definedName>
    <definedName name="______boi2">#REF!</definedName>
    <definedName name="______boi3">#REF!</definedName>
    <definedName name="______boi4">#REF!</definedName>
    <definedName name="______btm10">#REF!</definedName>
    <definedName name="______btm100">#REF!</definedName>
    <definedName name="______BTM250">#REF!</definedName>
    <definedName name="______btM300">#REF!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#REF!</definedName>
    <definedName name="______CON2">#REF!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ddn400">#REF!</definedName>
    <definedName name="______ddn600">#REF!</definedName>
    <definedName name="______Goi8" hidden="1">{"'Sheet1'!$L$16"}</definedName>
    <definedName name="______gon4">#REF!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om2">#REF!</definedName>
    <definedName name="______KM188">#REF!</definedName>
    <definedName name="______km189">#REF!</definedName>
    <definedName name="______km190">#REF!</definedName>
    <definedName name="______km191">#REF!</definedName>
    <definedName name="______km192">#REF!</definedName>
    <definedName name="______km193">#REF!</definedName>
    <definedName name="______km194">#REF!</definedName>
    <definedName name="______km195">#REF!</definedName>
    <definedName name="______km196">#REF!</definedName>
    <definedName name="______km197">#REF!</definedName>
    <definedName name="______km198">#REF!</definedName>
    <definedName name="______lap1">#REF!</definedName>
    <definedName name="______lap2">#REF!</definedName>
    <definedName name="______MAC12">#REF!</definedName>
    <definedName name="______MAC46">#REF!</definedName>
    <definedName name="______NCL100">#REF!</definedName>
    <definedName name="______NCL200">#REF!</definedName>
    <definedName name="______NCL250">#REF!</definedName>
    <definedName name="______NET2">#REF!</definedName>
    <definedName name="______nin190">#REF!</definedName>
    <definedName name="______NSO2" hidden="1">{"'Sheet1'!$L$16"}</definedName>
    <definedName name="______PA3" hidden="1">{"'Sheet1'!$L$16"}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PL1242">#REF!</definedName>
    <definedName name="______sat10">#REF!</definedName>
    <definedName name="______sat14">#REF!</definedName>
    <definedName name="______sat16">#REF!</definedName>
    <definedName name="______sat20">#REF!</definedName>
    <definedName name="______sat8">#REF!</definedName>
    <definedName name="______sc1">#REF!</definedName>
    <definedName name="______SC2">#REF!</definedName>
    <definedName name="______sc3">#REF!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_SN3">#REF!</definedName>
    <definedName name="______sua20">#REF!</definedName>
    <definedName name="______sua30">#REF!</definedName>
    <definedName name="______TB1">#REF!</definedName>
    <definedName name="______TH1">#REF!</definedName>
    <definedName name="______TH2">#REF!</definedName>
    <definedName name="______TH3">#REF!</definedName>
    <definedName name="______TK155">#REF!</definedName>
    <definedName name="______TK422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VL100">#REF!</definedName>
    <definedName name="______vl2" hidden="1">{"'Sheet1'!$L$16"}</definedName>
    <definedName name="______VL250">#REF!</definedName>
    <definedName name="_____a1" hidden="1">{"'Sheet1'!$L$16"}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__boi1">#REF!</definedName>
    <definedName name="_____boi2">#REF!</definedName>
    <definedName name="_____boi3">#REF!</definedName>
    <definedName name="_____boi4">#REF!</definedName>
    <definedName name="_____BTM250">#REF!</definedName>
    <definedName name="_____btM300">#REF!</definedName>
    <definedName name="_____cao1">#REF!</definedName>
    <definedName name="_____cao2">#REF!</definedName>
    <definedName name="_____cao3">#REF!</definedName>
    <definedName name="_____cao4">#REF!</definedName>
    <definedName name="_____cao5">#REF!</definedName>
    <definedName name="_____cao6">#REF!</definedName>
    <definedName name="_____CON1">#REF!</definedName>
    <definedName name="_____CON2">#REF!</definedName>
    <definedName name="_____dai1">#REF!</definedName>
    <definedName name="_____dai2">#REF!</definedName>
    <definedName name="_____dai3">#REF!</definedName>
    <definedName name="_____dai4">#REF!</definedName>
    <definedName name="_____dai5">#REF!</definedName>
    <definedName name="_____dai6">#REF!</definedName>
    <definedName name="_____dan1">#REF!</definedName>
    <definedName name="_____dan2">#REF!</definedName>
    <definedName name="_____ddn400">#REF!</definedName>
    <definedName name="_____ddn600">#REF!</definedName>
    <definedName name="_____Goi8" hidden="1">{"'Sheet1'!$L$16"}</definedName>
    <definedName name="_____gon4">#REF!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om2">#REF!</definedName>
    <definedName name="_____km190">#REF!</definedName>
    <definedName name="_____km191">#REF!</definedName>
    <definedName name="_____km192">#REF!</definedName>
    <definedName name="_____km196">#REF!</definedName>
    <definedName name="_____lap1">#REF!</definedName>
    <definedName name="_____lap2">#REF!</definedName>
    <definedName name="_____MAC12">#REF!</definedName>
    <definedName name="_____MAC46">#REF!</definedName>
    <definedName name="_____NCL100">#REF!</definedName>
    <definedName name="_____NCL200">#REF!</definedName>
    <definedName name="_____NCL250">#REF!</definedName>
    <definedName name="_____NET2">#REF!</definedName>
    <definedName name="_____nin190">#REF!</definedName>
    <definedName name="_____NSO2" hidden="1">{"'Sheet1'!$L$16"}</definedName>
    <definedName name="_____PA3" hidden="1">{"'Sheet1'!$L$16"}</definedName>
    <definedName name="_____phi10">#REF!</definedName>
    <definedName name="_____phi12">#REF!</definedName>
    <definedName name="_____phi14">#REF!</definedName>
    <definedName name="_____phi16">#REF!</definedName>
    <definedName name="_____phi18">#REF!</definedName>
    <definedName name="_____phi20">#REF!</definedName>
    <definedName name="_____phi22">#REF!</definedName>
    <definedName name="_____phi25">#REF!</definedName>
    <definedName name="_____phi28">#REF!</definedName>
    <definedName name="_____phi6">#REF!</definedName>
    <definedName name="_____phi8">#REF!</definedName>
    <definedName name="_____PL1242">#REF!</definedName>
    <definedName name="_____sat10">#REF!</definedName>
    <definedName name="_____sat14">#REF!</definedName>
    <definedName name="_____sat16">#REF!</definedName>
    <definedName name="_____sat20">#REF!</definedName>
    <definedName name="_____sat8">#REF!</definedName>
    <definedName name="_____sc1">#REF!</definedName>
    <definedName name="_____SC2">#REF!</definedName>
    <definedName name="_____sc3">#REF!</definedName>
    <definedName name="_____slg1">#REF!</definedName>
    <definedName name="_____slg2">#REF!</definedName>
    <definedName name="_____slg3">#REF!</definedName>
    <definedName name="_____slg4">#REF!</definedName>
    <definedName name="_____slg5">#REF!</definedName>
    <definedName name="_____slg6">#REF!</definedName>
    <definedName name="_____SN3">#REF!</definedName>
    <definedName name="_____sua20">#REF!</definedName>
    <definedName name="_____sua30">#REF!</definedName>
    <definedName name="_____TH1">#REF!</definedName>
    <definedName name="_____TH2">#REF!</definedName>
    <definedName name="_____TH3">#REF!</definedName>
    <definedName name="_____TK155">#REF!</definedName>
    <definedName name="_____TK422">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z593">#REF!</definedName>
    <definedName name="_____VL100">#REF!</definedName>
    <definedName name="_____vl2" hidden="1">{"'Sheet1'!$L$16"}</definedName>
    <definedName name="_____VL200">#REF!</definedName>
    <definedName name="_____VL250">#REF!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oi1">#REF!</definedName>
    <definedName name="____boi2">#REF!</definedName>
    <definedName name="____boi3">#REF!</definedName>
    <definedName name="____boi4">#REF!</definedName>
    <definedName name="____btm10">#REF!</definedName>
    <definedName name="____btm100">#REF!</definedName>
    <definedName name="____BTM150">#REF!</definedName>
    <definedName name="____BTM200">#REF!</definedName>
    <definedName name="____BTM250">#REF!</definedName>
    <definedName name="____btM300">#REF!</definedName>
    <definedName name="____BTM50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hk1">#REF!</definedName>
    <definedName name="____CON1">#REF!</definedName>
    <definedName name="____CON2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ddn400">#REF!</definedName>
    <definedName name="____ddn600">#REF!</definedName>
    <definedName name="____Goi8" hidden="1">{"'Sheet1'!$L$16"}</definedName>
    <definedName name="____gon4">#REF!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om2">#REF!</definedName>
    <definedName name="____KM188">#REF!</definedName>
    <definedName name="____km189">#REF!</definedName>
    <definedName name="____km190">#REF!</definedName>
    <definedName name="____km191">#REF!</definedName>
    <definedName name="____km192">#REF!</definedName>
    <definedName name="____km193">#REF!</definedName>
    <definedName name="____km194">#REF!</definedName>
    <definedName name="____km195">#REF!</definedName>
    <definedName name="____km197">#REF!</definedName>
    <definedName name="____km198">#REF!</definedName>
    <definedName name="____lap1">#REF!</definedName>
    <definedName name="____lap2">#REF!</definedName>
    <definedName name="____MAC12">#REF!</definedName>
    <definedName name="____MAC46">#REF!</definedName>
    <definedName name="____NCL100">#REF!</definedName>
    <definedName name="____NCL200">#REF!</definedName>
    <definedName name="____NCL250">#REF!</definedName>
    <definedName name="____NET2">#REF!</definedName>
    <definedName name="____nin190">#REF!</definedName>
    <definedName name="____NSO2" hidden="1">{"'Sheet1'!$L$16"}</definedName>
    <definedName name="____PA3" hidden="1">{"'Sheet1'!$L$16"}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PL1242">#REF!</definedName>
    <definedName name="____sat10">#REF!</definedName>
    <definedName name="____sat14">#REF!</definedName>
    <definedName name="____sat16">#REF!</definedName>
    <definedName name="____sat20">#REF!</definedName>
    <definedName name="____sat8">#REF!</definedName>
    <definedName name="____sc1">#REF!</definedName>
    <definedName name="____SC2">#REF!</definedName>
    <definedName name="____sc3">#REF!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_SN3">#REF!</definedName>
    <definedName name="____sua20">#REF!</definedName>
    <definedName name="____sua30">#REF!</definedName>
    <definedName name="____TB1">#REF!</definedName>
    <definedName name="____TH1">#REF!</definedName>
    <definedName name="____TH2">#REF!</definedName>
    <definedName name="____TH3">#REF!</definedName>
    <definedName name="____TK155">#REF!</definedName>
    <definedName name="____TK422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VL100">#REF!</definedName>
    <definedName name="____vl2" hidden="1">{"'Sheet1'!$L$16"}</definedName>
    <definedName name="____VL250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boi1">#REF!</definedName>
    <definedName name="___boi2">#REF!</definedName>
    <definedName name="___boi3">#REF!</definedName>
    <definedName name="___boi4">#REF!</definedName>
    <definedName name="___btm10">#REF!</definedName>
    <definedName name="___btm100">#REF!</definedName>
    <definedName name="___BTM150">#REF!</definedName>
    <definedName name="___BTM200">#REF!</definedName>
    <definedName name="___BTM250">#REF!</definedName>
    <definedName name="___btM300">#REF!</definedName>
    <definedName name="___BTM5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hk1">#REF!</definedName>
    <definedName name="___CON1">#REF!</definedName>
    <definedName name="___CON2">#REF!</definedName>
    <definedName name="___Cty501" hidden="1">{"'Sheet1'!$L$16"}</definedName>
    <definedName name="___d1500" hidden="1">{"'Sheet1'!$L$16"}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Goi8" hidden="1">{"'Sheet1'!$L$16"}</definedName>
    <definedName name="___gon4">#REF!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om2">#REF!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2" hidden="1">{"'Sheet1'!$L$16"}</definedName>
    <definedName name="___m4" hidden="1">{"'Sheet1'!$L$16"}</definedName>
    <definedName name="___MAC12">#REF!</definedName>
    <definedName name="___MAC46">#REF!</definedName>
    <definedName name="___NC1">#REF!</definedName>
    <definedName name="___NC2">#REF!</definedName>
    <definedName name="___NC3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1242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N3">#REF!</definedName>
    <definedName name="___sua20">#REF!</definedName>
    <definedName name="___sua30">#REF!</definedName>
    <definedName name="___TB1">#REF!</definedName>
    <definedName name="___TH1">#REF!</definedName>
    <definedName name="___TH2">#REF!</definedName>
    <definedName name="___TH3">#REF!</definedName>
    <definedName name="___TK155">#REF!</definedName>
    <definedName name="___TK422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t3" hidden="1">{"'Sheet1'!$L$16"}</definedName>
    <definedName name="___tz593">#REF!</definedName>
    <definedName name="___VL100">#REF!</definedName>
    <definedName name="___vl2" hidden="1">{"'Sheet1'!$L$16"}</definedName>
    <definedName name="___VL200">#REF!</definedName>
    <definedName name="___VL250">#REF!</definedName>
    <definedName name="___VLP2" hidden="1">{"'Sheet1'!$L$16"}</definedName>
    <definedName name="___XL4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'[1]CT -THVLNC'!#REF!</definedName>
    <definedName name="__bac3">#N/A</definedName>
    <definedName name="__boi1">#REF!</definedName>
    <definedName name="__boi2">#REF!</definedName>
    <definedName name="__boi3">#REF!</definedName>
    <definedName name="__boi4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hk1">#REF!</definedName>
    <definedName name="__CNA50">#REF!</definedName>
    <definedName name="__CON1">#REF!</definedName>
    <definedName name="__CON2">#REF!</definedName>
    <definedName name="__CT250">'[2]dongia (2)'!#REF!</definedName>
    <definedName name="__Cty501" hidden="1">{"'Sheet1'!$L$16"}</definedName>
    <definedName name="__d1500" hidden="1">{"'Sheet1'!$L$16"}</definedName>
    <definedName name="__D2">[3]SL!$E$5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bf2__">#REF!</definedName>
    <definedName name="__ddn400">#REF!</definedName>
    <definedName name="__ddn600">#REF!</definedName>
    <definedName name="__DT12" hidden="1">{"'Sheet1'!$L$16"}</definedName>
    <definedName name="__E99999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om2">#REF!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ntlFixup" hidden="1">TRUE</definedName>
    <definedName name="__IntlFixupTable" hidden="1">#REF!</definedName>
    <definedName name="__kl1">#REF!</definedName>
    <definedName name="__KL2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2" hidden="1">{"'Sheet1'!$L$16"}</definedName>
    <definedName name="__m4" hidden="1">{"'Sheet1'!$L$16"}</definedName>
    <definedName name="__MAC12">#REF!</definedName>
    <definedName name="__MAC46">#REF!</definedName>
    <definedName name="__MAIN__">#REF!</definedName>
    <definedName name="__mtc1">#REF!</definedName>
    <definedName name="__mtc2">#REF!</definedName>
    <definedName name="__NC1">#REF!</definedName>
    <definedName name="__nc150">#REF!</definedName>
    <definedName name="__NC2">#REF!</definedName>
    <definedName name="__NC200">#REF!</definedName>
    <definedName name="__NC3">#REF!</definedName>
    <definedName name="__nc50">#REF!</definedName>
    <definedName name="__ncc5">#REF!</definedName>
    <definedName name="__ncc6">#REF!</definedName>
    <definedName name="__ncc7">#REF!</definedName>
    <definedName name="__NCL100">#REF!</definedName>
    <definedName name="__NCL200">#REF!</definedName>
    <definedName name="__NCL250">#REF!</definedName>
    <definedName name="__NCO150">#REF!</definedName>
    <definedName name="__NCO200">#REF!</definedName>
    <definedName name="__NCO50">#REF!</definedName>
    <definedName name="__NET2">#REF!</definedName>
    <definedName name="__nin190">#REF!</definedName>
    <definedName name="__NLF01">#REF!</definedName>
    <definedName name="__NLF07">#REF!</definedName>
    <definedName name="__NLF12">#REF!</definedName>
    <definedName name="__NLF60">#REF!</definedName>
    <definedName name="__NSO2" hidden="1">{"'Sheet1'!$L$16"}</definedName>
    <definedName name="__PA3" hidden="1">{"'Sheet1'!$L$16"}</definedName>
    <definedName name="__Ph30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PL1242">#REF!</definedName>
    <definedName name="__PXB80">#REF!</definedName>
    <definedName name="__s6">{"ÿÿÿÿÿ"}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c1">#REF!</definedName>
    <definedName name="__SC2">#REF!</definedName>
    <definedName name="__sc3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QT10">#REF!</definedName>
    <definedName name="__SQT8">#REF!</definedName>
    <definedName name="__SQT9">#REF!</definedName>
    <definedName name="__sua20">#REF!</definedName>
    <definedName name="__sua30">#REF!</definedName>
    <definedName name="__TB1">#REF!</definedName>
    <definedName name="__TG2">#REF!</definedName>
    <definedName name="__tg427">#REF!</definedName>
    <definedName name="__TH1">#REF!</definedName>
    <definedName name="__TH2">#REF!</definedName>
    <definedName name="__TH3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t3" hidden="1">{"'Sheet1'!$L$16"}</definedName>
    <definedName name="__tz593">#REF!</definedName>
    <definedName name="__UT2">#REF!</definedName>
    <definedName name="__VL100">#REF!</definedName>
    <definedName name="__vl150">#REF!</definedName>
    <definedName name="__vl2" hidden="1">{"'Sheet1'!$L$16"}</definedName>
    <definedName name="__VL200">#REF!</definedName>
    <definedName name="__VL250">#REF!</definedName>
    <definedName name="__vl50">#REF!</definedName>
    <definedName name="__VLI150">#REF!</definedName>
    <definedName name="__VLI200">#REF!</definedName>
    <definedName name="__VLI50">#REF!</definedName>
    <definedName name="__VLP2" hidden="1">{"'Sheet1'!$L$16"}</definedName>
    <definedName name="__xb80">#REF!</definedName>
    <definedName name="__XL4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1">#REF!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3NA">#REF!</definedName>
    <definedName name="_23NB">#REF!</definedName>
    <definedName name="_23NC">#REF!</definedName>
    <definedName name="_27_02_01">#REF!</definedName>
    <definedName name="_2BLA100">#REF!</definedName>
    <definedName name="_2DAL201">#REF!</definedName>
    <definedName name="_3BLXMD">#REF!</definedName>
    <definedName name="_3TU0609">#REF!</definedName>
    <definedName name="_40x4">5100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4">#N/A</definedName>
    <definedName name="_bac5">#N/A</definedName>
    <definedName name="_ban2" hidden="1">{"'Sheet1'!$L$16"}</definedName>
    <definedName name="_bat1">#REF!</definedName>
    <definedName name="_ben10">#N/A</definedName>
    <definedName name="_ben12">#N/A</definedName>
    <definedName name="_boi1">#REF!</definedName>
    <definedName name="_boi2">#REF!</definedName>
    <definedName name="_boi3">#REF!</definedName>
    <definedName name="_boi4">#REF!</definedName>
    <definedName name="_btc20">#REF!</definedName>
    <definedName name="_btc30">#REF!</definedName>
    <definedName name="_btc35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50">#REF!</definedName>
    <definedName name="_bua25">#REF!</definedName>
    <definedName name="_Builtin0" hidden="1">#REF!</definedName>
    <definedName name="_Builtin155" hidden="1">#N/A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#N/A</definedName>
    <definedName name="_cau16">'[4]R&amp;P'!$G$225</definedName>
    <definedName name="_CAU22">#REF!</definedName>
    <definedName name="_cau25">'[4]R&amp;P'!$G$226</definedName>
    <definedName name="_cau40">'[4]R&amp;P'!$G$227</definedName>
    <definedName name="_cau5">#REF!</definedName>
    <definedName name="_cau50">'[4]R&amp;P'!$G$228</definedName>
    <definedName name="_cau60">#N/A</definedName>
    <definedName name="_cau63">#N/A</definedName>
    <definedName name="_cau7">#N/A</definedName>
    <definedName name="_CAU8">#REF!</definedName>
    <definedName name="_CAU9">#REF!</definedName>
    <definedName name="_chk1">#REF!</definedName>
    <definedName name="_ckn12">#N/A</definedName>
    <definedName name="_coc35">#REF!</definedName>
    <definedName name="_CON1">#REF!</definedName>
    <definedName name="_CON2">#REF!</definedName>
    <definedName name="_COT1">#REF!</definedName>
    <definedName name="_COT2">#REF!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y501" hidden="1">{"'Sheet1'!$L$16"}</definedName>
    <definedName name="_D1">[3]SL!$E$5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m33">#REF!</definedName>
    <definedName name="_dan1">#REF!</definedName>
    <definedName name="_dan2">#REF!</definedName>
    <definedName name="_DDC3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10">#REF!</definedName>
    <definedName name="_DGC22">#REF!</definedName>
    <definedName name="_DGC7">#REF!</definedName>
    <definedName name="_DGC8">#REF!</definedName>
    <definedName name="_DGC9">#REF!</definedName>
    <definedName name="_DST1">#REF!</definedName>
    <definedName name="_Fill" hidden="1">#REF!</definedName>
    <definedName name="_xlnm._FilterDatabase" localSheetId="0" hidden="1">'Thu NSNN.PL01'!$A$1:$I$55</definedName>
    <definedName name="_xlnm._FilterDatabase" hidden="1">#REF!</definedName>
    <definedName name="_g1">#N/A</definedName>
    <definedName name="_G15">[5]XL4Poppy!$C$4</definedName>
    <definedName name="_g2">#N/A</definedName>
    <definedName name="_GFE28">#REF!</definedName>
    <definedName name="_GIA1">#REF!</definedName>
    <definedName name="_Goi8" hidden="1">{"'Sheet1'!$L$16"}</definedName>
    <definedName name="_gon4">#REF!</definedName>
    <definedName name="_h1" hidden="1">{"'TDTGT (theo Dphuong)'!$A$4:$F$75"}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500866">#REF!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an23">#N/A</definedName>
    <definedName name="_hh1">[6]XL4Poppy!$C$9</definedName>
    <definedName name="_hh2">[6]XL4Poppy!$A$15</definedName>
    <definedName name="_hh3">[6]XL4Poppy!$C$27</definedName>
    <definedName name="_hom2">#REF!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JK4">#REF!</definedName>
    <definedName name="_Key1" hidden="1">#REF!</definedName>
    <definedName name="_Key2" hidden="1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900">#REF!</definedName>
    <definedName name="_kn12">#N/A</definedName>
    <definedName name="_Knc2">#REF!</definedName>
    <definedName name="_Knc36">#REF!</definedName>
    <definedName name="_Knc57">#REF!</definedName>
    <definedName name="_Kvl36">#REF!</definedName>
    <definedName name="_L1">[7]XL4Poppy!$C$4</definedName>
    <definedName name="_L6">[8]XL4Poppy!$C$31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CB1">#REF!</definedName>
    <definedName name="_lk2" hidden="1">{"'Sheet1'!$L$16"}</definedName>
    <definedName name="_lop16">#REF!</definedName>
    <definedName name="_lop25">#REF!</definedName>
    <definedName name="_lop9">#REF!</definedName>
    <definedName name="_LSP10">#REF!</definedName>
    <definedName name="_LSP1054">#REF!</definedName>
    <definedName name="_LSP11">#REF!</definedName>
    <definedName name="_LSP13">#REF!</definedName>
    <definedName name="_LSP15">#REF!</definedName>
    <definedName name="_LSP7">#REF!</definedName>
    <definedName name="_LSP8">#REF!</definedName>
    <definedName name="_LTT10">#REF!</definedName>
    <definedName name="_LTT1054">#REF!</definedName>
    <definedName name="_LTT11">#REF!</definedName>
    <definedName name="_LTT13">#REF!</definedName>
    <definedName name="_LTT15">#REF!</definedName>
    <definedName name="_LTT7">#REF!</definedName>
    <definedName name="_LTT8">#REF!</definedName>
    <definedName name="_lu10">#REF!</definedName>
    <definedName name="_lu13">#REF!</definedName>
    <definedName name="_lu8">#N/A</definedName>
    <definedName name="_lu85">#REF!</definedName>
    <definedName name="_LX100">#REF!</definedName>
    <definedName name="_M1">[7]XL4Poppy!$C$4</definedName>
    <definedName name="_M2" hidden="1">{"'Sheet1'!$L$16"}</definedName>
    <definedName name="_M36" hidden="1">{"'Sheet1'!$L$16"}</definedName>
    <definedName name="_m4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04">#REF!</definedName>
    <definedName name="_may05">#REF!</definedName>
    <definedName name="_may1">#REF!</definedName>
    <definedName name="_may2">#REF!</definedName>
    <definedName name="_may3">#REF!</definedName>
    <definedName name="_mix6">'[4]R&amp;P'!$G$207</definedName>
    <definedName name="_mtc3">#REF!</definedName>
    <definedName name="_MUI1">#REF!</definedName>
    <definedName name="_MUI101">#REF!</definedName>
    <definedName name="_MUI11">#REF!</definedName>
    <definedName name="_mx1">#REF!</definedName>
    <definedName name="_mx2">#REF!</definedName>
    <definedName name="_nc04">#REF!</definedName>
    <definedName name="_nc05">#REF!</definedName>
    <definedName name="_NC1">#REF!</definedName>
    <definedName name="_nc10">#REF!</definedName>
    <definedName name="_NC100">#REF!</definedName>
    <definedName name="_nc151">#REF!</definedName>
    <definedName name="_NC2">#REF!</definedName>
    <definedName name="_NC3">#REF!</definedName>
    <definedName name="_nc3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3">#REF!</definedName>
    <definedName name="_NCL100">#REF!</definedName>
    <definedName name="_NCL200">#REF!</definedName>
    <definedName name="_NCL250">#REF!</definedName>
    <definedName name="_ncm200">#REF!</definedName>
    <definedName name="_nd1">#REF!</definedName>
    <definedName name="_NET2">#REF!</definedName>
    <definedName name="_nh1">#REF!</definedName>
    <definedName name="_nin190">#REF!</definedName>
    <definedName name="_NPV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'[4]R&amp;P'!$G$198</definedName>
    <definedName name="_oto5">#N/A</definedName>
    <definedName name="_oto7">#N/A</definedName>
    <definedName name="_PA3" hidden="1">{"'Sheet1'!$L$16"}</definedName>
    <definedName name="_Parse_Out" hidden="1">[9]Quantity!#REF!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L1">#REF!</definedName>
    <definedName name="_PL1242">#REF!</definedName>
    <definedName name="_PL2">#REF!</definedName>
    <definedName name="_qa7">#REF!</definedName>
    <definedName name="_QL10">#REF!</definedName>
    <definedName name="_R">#N/A</definedName>
    <definedName name="_rai100">#N/A</definedName>
    <definedName name="_rai20">#N/A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s6">{"ÿÿÿÿÿ"}</definedName>
    <definedName name="_san108">'[4]R&amp;P'!$G$160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l2">#N/A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i2">#REF!</definedName>
    <definedName name="_soi3">#REF!</definedName>
    <definedName name="_Sort" hidden="1">#REF!</definedName>
    <definedName name="_sua20">#REF!</definedName>
    <definedName name="_sua30">#REF!</definedName>
    <definedName name="_TB1">#REF!</definedName>
    <definedName name="_TD1054">#REF!</definedName>
    <definedName name="_TD11">#REF!</definedName>
    <definedName name="_TD13">#REF!</definedName>
    <definedName name="_TD15">#REF!</definedName>
    <definedName name="_TD7">#REF!</definedName>
    <definedName name="_TD8">#REF!</definedName>
    <definedName name="_TEN1">#REF!</definedName>
    <definedName name="_TG1">#REF!</definedName>
    <definedName name="_TH1">#REF!</definedName>
    <definedName name="_TH2">#REF!</definedName>
    <definedName name="_TH20">#REF!</definedName>
    <definedName name="_TH3">#REF!</definedName>
    <definedName name="_TH35">#REF!</definedName>
    <definedName name="_TH50">#REF!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p3">#REF!</definedName>
    <definedName name="_tnh10">#REF!</definedName>
    <definedName name="_toi3">#N/A</definedName>
    <definedName name="_toi5">#N/A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1">#REF!</definedName>
    <definedName name="_TS2">#REF!</definedName>
    <definedName name="_tt3" hidden="1">{"'Sheet1'!$L$16"}</definedName>
    <definedName name="_tz593">#REF!</definedName>
    <definedName name="_ui100">#REF!</definedName>
    <definedName name="_ui105">#REF!</definedName>
    <definedName name="_ui108">'[4]R&amp;P'!$G$146</definedName>
    <definedName name="_ui130">#REF!</definedName>
    <definedName name="_ui140">#N/A</definedName>
    <definedName name="_ui160">#REF!</definedName>
    <definedName name="_ui180">'[4]R&amp;P'!$G$150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VAT1">#REF!</definedName>
    <definedName name="_VAT2">#REF!</definedName>
    <definedName name="_VC400">#REF!</definedName>
    <definedName name="_VCM75">#REF!</definedName>
    <definedName name="_vl1">#REF!</definedName>
    <definedName name="_vl10">#REF!</definedName>
    <definedName name="_VL100">#REF!</definedName>
    <definedName name="_vl2" hidden="1">{"'Sheet1'!$L$16"}</definedName>
    <definedName name="_VL200">#REF!</definedName>
    <definedName name="_VL250">#REF!</definedName>
    <definedName name="_vl4">#REF!</definedName>
    <definedName name="_vl5">#REF!</definedName>
    <definedName name="_vl6">#REF!</definedName>
    <definedName name="_vl7">#REF!</definedName>
    <definedName name="_vl8">#REF!</definedName>
    <definedName name="_vl9">#REF!</definedName>
    <definedName name="_VLM75">#REF!</definedName>
    <definedName name="_VLP2" hidden="1">{"'Sheet1'!$L$16"}</definedName>
    <definedName name="_VT22">#REF!</definedName>
    <definedName name="_vtu1">#REF!</definedName>
    <definedName name="_vtu2">#REF!</definedName>
    <definedName name="_XL4">#REF!</definedName>
    <definedName name="_XM1">#REF!</definedName>
    <definedName name="_xm2">#REF!</definedName>
    <definedName name="_xm30">#REF!</definedName>
    <definedName name="_xm4">#REF!</definedName>
    <definedName name="_xm40">'[4]R&amp;P'!$G$27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>#REF!</definedName>
    <definedName name="a.">#REF!</definedName>
    <definedName name="a_">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06">#REF!</definedName>
    <definedName name="A_07">#REF!</definedName>
    <definedName name="A_08">#REF!</definedName>
    <definedName name="A_09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17">#REF!</definedName>
    <definedName name="A_18">#REF!</definedName>
    <definedName name="A_19">#REF!</definedName>
    <definedName name="A_20">#REF!</definedName>
    <definedName name="A_21">#REF!</definedName>
    <definedName name="A_22">#REF!</definedName>
    <definedName name="A_23">#REF!</definedName>
    <definedName name="A_24">#REF!</definedName>
    <definedName name="A_25">#REF!</definedName>
    <definedName name="A_26">#REF!</definedName>
    <definedName name="A_27">#REF!</definedName>
    <definedName name="A_28">#REF!</definedName>
    <definedName name="A_29">#REF!</definedName>
    <definedName name="a_min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20_">#REF!</definedName>
    <definedName name="a129_xoa" hidden="1">{"Offgrid",#N/A,FALSE,"OFFGRID";"Region",#N/A,FALSE,"REGION";"Offgrid -2",#N/A,FALSE,"OFFGRID";"WTP",#N/A,FALSE,"WTP";"WTP -2",#N/A,FALSE,"WTP";"Project",#N/A,FALSE,"PROJECT";"Summary -2",#N/A,FALSE,"SUMMARY"}</definedName>
    <definedName name="a129_xoaxoa" hidden="1">{"Offgrid",#N/A,FALSE,"OFFGRID";"Region",#N/A,FALSE,"REGION";"Offgrid -2",#N/A,FALSE,"OFFGRID";"WTP",#N/A,FALSE,"WTP";"WTP -2",#N/A,FALSE,"WTP";"Project",#N/A,FALSE,"PROJECT";"Summary -2",#N/A,FALSE,"SUMMARY"}</definedName>
    <definedName name="a130_xoa" hidden="1">{"Offgrid",#N/A,FALSE,"OFFGRID";"Region",#N/A,FALSE,"REGION";"Offgrid -2",#N/A,FALSE,"OFFGRID";"WTP",#N/A,FALSE,"WTP";"WTP -2",#N/A,FALSE,"WTP";"Project",#N/A,FALSE,"PROJECT";"Summary -2",#N/A,FALSE,"SUMMARY"}</definedName>
    <definedName name="a130_xoaxoa" hidden="1">{"Offgrid",#N/A,FALSE,"OFFGRID";"Region",#N/A,FALSE,"REGION";"Offgrid -2",#N/A,FALSE,"OFFGRID";"WTP",#N/A,FALSE,"WTP";"WTP -2",#N/A,FALSE,"WTP";"Project",#N/A,FALSE,"PROJECT";"Summary -2",#N/A,FALSE,"SUMMARY"}</definedName>
    <definedName name="a277Print_Titles">#REF!</definedName>
    <definedName name="A35_">#REF!</definedName>
    <definedName name="A50_">#REF!</definedName>
    <definedName name="A6N2">#REF!</definedName>
    <definedName name="A6N3">#REF!</definedName>
    <definedName name="A70_">#REF!</definedName>
    <definedName name="A95_">#REF!</definedName>
    <definedName name="AA">#REF!</definedName>
    <definedName name="aâ">#REF!</definedName>
    <definedName name="aAAA">#REF!</definedName>
    <definedName name="aaaaa">#REF!</definedName>
    <definedName name="aaaaaaaaaaaaaaaa" hidden="1">{0}</definedName>
    <definedName name="aabb">#REF!</definedName>
    <definedName name="AB">#REF!</definedName>
    <definedName name="abba">#REF!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dc">#REF!</definedName>
    <definedName name="Act_tec">#REF!</definedName>
    <definedName name="ad">#REF!</definedName>
    <definedName name="ADASD">#REF!</definedName>
    <definedName name="ADAY">#REF!</definedName>
    <definedName name="adb">#REF!</definedName>
    <definedName name="add">[4]Names!$D$6</definedName>
    <definedName name="Address">#REF!</definedName>
    <definedName name="ADEQ">#REF!</definedName>
    <definedName name="adg">#REF!</definedName>
    <definedName name="Adn">#REF!</definedName>
    <definedName name="ADP">#REF!</definedName>
    <definedName name="AEZ">#REF!</definedName>
    <definedName name="af" hidden="1">[10]Main!#REF!</definedName>
    <definedName name="afdf" hidden="1">{"'Sheet1'!$L$16"}</definedName>
    <definedName name="Ag_">#REF!</definedName>
    <definedName name="ag15F80">#REF!</definedName>
    <definedName name="ah">#REF!</definedName>
    <definedName name="aì76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fan">#REF!</definedName>
    <definedName name="All_Item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guon">#REF!</definedName>
    <definedName name="ANN">#REF!</definedName>
    <definedName name="anpha">#REF!</definedName>
    <definedName name="ANQD">#REF!</definedName>
    <definedName name="ANQQH">#REF!</definedName>
    <definedName name="anscount" hidden="1">1</definedName>
    <definedName name="ANSNN">#REF!</definedName>
    <definedName name="ANSNNxnk">#REF!</definedName>
    <definedName name="AoBok">#REF!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C">#REF!</definedName>
    <definedName name="AQ">#REF!</definedName>
    <definedName name="array1">#REF!</definedName>
    <definedName name="As_">#REF!</definedName>
    <definedName name="AS2DocOpenMode" hidden="1">"AS2DocumentEdit"</definedName>
    <definedName name="asd">#REF!</definedName>
    <definedName name="Asoc">#REF!</definedName>
    <definedName name="ASTM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uto">#REF!</definedName>
    <definedName name="Av">#REF!</definedName>
    <definedName name="b">#REF!</definedName>
    <definedName name="B.4">#REF!</definedName>
    <definedName name="B.MinBacLieu">#REF!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KLXLNX2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60x">#REF!</definedName>
    <definedName name="B6Apha">#REF!</definedName>
    <definedName name="B6beta">#REF!</definedName>
    <definedName name="B6d">#REF!</definedName>
    <definedName name="B6phi">#REF!</definedName>
    <definedName name="B7Csau">#REF!</definedName>
    <definedName name="B7dset">#REF!</definedName>
    <definedName name="B7R">#REF!</definedName>
    <definedName name="b80x">#REF!</definedName>
    <definedName name="BABO">#REF!</definedName>
    <definedName name="Bãc_chi_tiÕt_vËt_tu_D35kv_Son_TÞnh_Tra_Bång">#REF!</definedName>
    <definedName name="Bãc_chi_tiÕt_vËt_tu_dît_1_thang_10_96">#REF!</definedName>
    <definedName name="bac2.5">#N/A</definedName>
    <definedName name="bac25d">#REF!</definedName>
    <definedName name="bac27d">#REF!</definedName>
    <definedName name="bac2d">#REF!</definedName>
    <definedName name="bac3.5">#N/A</definedName>
    <definedName name="bac35d">#REF!</definedName>
    <definedName name="bac37d">#REF!</definedName>
    <definedName name="bac3d">#REF!</definedName>
    <definedName name="bac4.5">#N/A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iChay">#REF!</definedName>
    <definedName name="BAMUA1">#REF!</definedName>
    <definedName name="BAMUA2">#REF!</definedName>
    <definedName name="ban_dan">#REF!</definedName>
    <definedName name="Ban_DH">#REF!</definedName>
    <definedName name="bang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gia1">#REF!</definedName>
    <definedName name="Bang_ke_hoan_cong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ONG_HOP_VL_NC_MTC">#REF!</definedName>
    <definedName name="Bang_tra_thanh_phan_hat">#REF!</definedName>
    <definedName name="Bang_travl">#REF!</definedName>
    <definedName name="Bang_tÝnh_1_Chuçi_nÐo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fs">#REF!</definedName>
    <definedName name="BangGiaVL_Q">#REF!</definedName>
    <definedName name="BangMa">#REF!</definedName>
    <definedName name="Bangtienluong">#REF!</definedName>
    <definedName name="bangtinh">#REF!</definedName>
    <definedName name="banQL" hidden="1">{"'Sheet1'!$L$16"}</definedName>
    <definedName name="baotai">#REF!</definedName>
    <definedName name="BarData">#REF!</definedName>
    <definedName name="BarData1">#REF!</definedName>
    <definedName name="Bardata2">#REF!</definedName>
    <definedName name="Bay">#REF!</definedName>
    <definedName name="BB">#REF!</definedName>
    <definedName name="Bbb">#REF!</definedName>
    <definedName name="bbbb">#REF!</definedName>
    <definedName name="bbcn">#REF!</definedName>
    <definedName name="Bbtt">#REF!</definedName>
    <definedName name="bbvuong">#REF!</definedName>
    <definedName name="Bc">#REF!</definedName>
    <definedName name="Bcb">#REF!</definedName>
    <definedName name="BCBo" hidden="1">{"'Sheet1'!$L$16"}</definedName>
    <definedName name="BCDKH">#REF!</definedName>
    <definedName name="BCDSCKC">#REF!</definedName>
    <definedName name="BCDSCKN">#REF!</definedName>
    <definedName name="BCDSDNC">#REF!</definedName>
    <definedName name="BCDSDNN">#REF!</definedName>
    <definedName name="Bctt">#REF!</definedName>
    <definedName name="BD4HKAV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AY">#REF!</definedName>
    <definedName name="bdd">1.5</definedName>
    <definedName name="bdiem">#REF!</definedName>
    <definedName name="BE">#REF!</definedName>
    <definedName name="Be_duc_dam">#REF!</definedName>
    <definedName name="BE100M">#REF!</definedName>
    <definedName name="BE50M">#REF!</definedName>
    <definedName name="beepsound">#REF!</definedName>
    <definedName name="begin">#REF!</definedName>
    <definedName name="begin_creep">#REF!</definedName>
    <definedName name="ben">#REF!</definedName>
    <definedName name="bengam">#REF!</definedName>
    <definedName name="benuoc">#REF!</definedName>
    <definedName name="beta">#REF!</definedName>
    <definedName name="Bezugsfeld">#REF!</definedName>
    <definedName name="Bgc">#REF!</definedName>
    <definedName name="Bgiacuoc">#REF!</definedName>
    <definedName name="Bgiang" hidden="1">{"'Sheet1'!$L$16"}</definedName>
    <definedName name="BGS">#REF!</definedName>
    <definedName name="BHDB" hidden="1">{"'Sheet1'!$L$16"}</definedName>
    <definedName name="bia">#REF!</definedName>
    <definedName name="bienbao">#REF!</definedName>
    <definedName name="biencn1200x1000">'[4]R&amp;P'!$G$106</definedName>
    <definedName name="biencn1600x1000">'[4]R&amp;P'!$G$107</definedName>
    <definedName name="biencn400x400">'[4]R&amp;P'!$G$104</definedName>
    <definedName name="biencn800x600">'[4]R&amp;P'!$G$105</definedName>
    <definedName name="bientamgiac900">'[4]R&amp;P'!$G$103</definedName>
    <definedName name="bientron900">'[4]R&amp;P'!$G$102</definedName>
    <definedName name="binh" hidden="1">{"'Sheet1'!$L$16"}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L240HT">#REF!</definedName>
    <definedName name="BL280HT">#REF!</definedName>
    <definedName name="BL320HT">#REF!</definedName>
    <definedName name="Blc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long">#REF!</definedName>
    <definedName name="BMCauDuongSat">#REF!</definedName>
    <definedName name="Bmn">#REF!</definedName>
    <definedName name="bN_fix">#REF!</definedName>
    <definedName name="bnbnbn">#REF!</definedName>
    <definedName name="Bnc">#REF!</definedName>
    <definedName name="Bng">#REF!</definedName>
    <definedName name="Bóa_can_3_m3KN_ph">#REF!</definedName>
    <definedName name="Bóa_khoan_TRC_15">#REF!</definedName>
    <definedName name="bombt50">'[4]R&amp;P'!$G$271</definedName>
    <definedName name="bombt60">'[4]R&amp;P'!$G$272</definedName>
    <definedName name="bomnuoc">#N/A</definedName>
    <definedName name="bomnuoc20cv">#N/A</definedName>
    <definedName name="bomnuoc20kw">'[4]R&amp;P'!$G$305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">#N/A</definedName>
    <definedName name="bomvua1.5">'[4]R&amp;P'!$G$277</definedName>
    <definedName name="Bon">#REF!</definedName>
    <definedName name="bonnuocdien1.1">#REF!</definedName>
    <definedName name="Book2">#REF!</definedName>
    <definedName name="BOQ">#REF!</definedName>
    <definedName name="botda">#REF!</definedName>
    <definedName name="bp">#REF!</definedName>
    <definedName name="bpm">#REF!</definedName>
    <definedName name="Bptc">#REF!</definedName>
    <definedName name="BQLTB">#REF!</definedName>
    <definedName name="BQLXL">#REF!</definedName>
    <definedName name="Bs">#REF!</definedName>
    <definedName name="Bsb">#REF!</definedName>
    <definedName name="BSM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t">#REF!</definedName>
    <definedName name="Btcot1">#REF!</definedName>
    <definedName name="btcqn">#REF!</definedName>
    <definedName name="btcqt">#REF!</definedName>
    <definedName name="BTdaden">#REF!</definedName>
    <definedName name="BTDam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GACHVO">#REF!</definedName>
    <definedName name="BTK">#REF!</definedName>
    <definedName name="btkn">#N/A</definedName>
    <definedName name="btl" hidden="1">{"'Sheet1'!$L$16"}</definedName>
    <definedName name="BTlotm100">#REF!</definedName>
    <definedName name="BTLotMong">#REF!</definedName>
    <definedName name="btm">#N/A</definedName>
    <definedName name="BTmin">#REF!</definedName>
    <definedName name="BTN_CPDD_tuoi_nhua_lot">#REF!</definedName>
    <definedName name="btr">#REF!</definedName>
    <definedName name="BTRAM">#REF!</definedName>
    <definedName name="btranh">#REF!</definedName>
    <definedName name="BTSan">#REF!</definedName>
    <definedName name="Btt">#REF!</definedName>
    <definedName name="BTTamDan">#REF!</definedName>
    <definedName name="BTtho">#REF!</definedName>
    <definedName name="BTtrung">#REF!</definedName>
    <definedName name="BU_CHENH_LECH_DZ0.4KV">#REF!</definedName>
    <definedName name="BU_CHENH_LECH_DZ22KV">#REF!</definedName>
    <definedName name="BU_CHENH_LECH_TBA">#REF!</definedName>
    <definedName name="Bua">#REF!</definedName>
    <definedName name="bua1.2">'[4]R&amp;P'!$G$371</definedName>
    <definedName name="bua1.8">'[4]R&amp;P'!$G$372</definedName>
    <definedName name="bua3.5">#N/A</definedName>
    <definedName name="buacan">#N/A</definedName>
    <definedName name="buarung">#N/A</definedName>
    <definedName name="buarung170">'[4]R&amp;P'!$G$378</definedName>
    <definedName name="bùc">{"Book1","Dt tonghop.xls"}</definedName>
    <definedName name="BuGia">#REF!</definedName>
    <definedName name="Bulongma">8700</definedName>
    <definedName name="Bulongthepcoctiepdia">#REF!</definedName>
    <definedName name="BUTTOAN">#REF!</definedName>
    <definedName name="BUTTOAN1">#REF!</definedName>
    <definedName name="Button_1">"FORM_Bao_cao_cong_no_List"</definedName>
    <definedName name="button_area_1">#REF!</definedName>
    <definedName name="buvenh">#REF!</definedName>
    <definedName name="bv">#REF!</definedName>
    <definedName name="BVCHOMOI">#REF!</definedName>
    <definedName name="BVCISUMMARY">#REF!</definedName>
    <definedName name="BVCT">#REF!</definedName>
    <definedName name="bvt">#REF!</definedName>
    <definedName name="bvtb">#REF!</definedName>
    <definedName name="bvttt">#REF!</definedName>
    <definedName name="bx">#REF!</definedName>
    <definedName name="BŸo_cŸo_täng_hìp_giŸ_trÙ_t_i_s_n_câ__Ùnh">#REF!</definedName>
    <definedName name="C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nhanhP.Nam">#REF!</definedName>
    <definedName name="C.TBomMin">#REF!</definedName>
    <definedName name="C_">#REF!</definedName>
    <definedName name="C_1111">#REF!</definedName>
    <definedName name="C_1112">#REF!</definedName>
    <definedName name="C_1121">#REF!</definedName>
    <definedName name="C_1122">#REF!</definedName>
    <definedName name="C_1131">#REF!</definedName>
    <definedName name="C_1132">#REF!</definedName>
    <definedName name="C_131">#REF!</definedName>
    <definedName name="C_1331">#REF!</definedName>
    <definedName name="C_1332">#REF!</definedName>
    <definedName name="C_1338">#REF!</definedName>
    <definedName name="C_1388">#REF!</definedName>
    <definedName name="C_139">#REF!</definedName>
    <definedName name="C_141">#REF!</definedName>
    <definedName name="C_1421">#REF!</definedName>
    <definedName name="C_1422">#REF!</definedName>
    <definedName name="C_144">#REF!</definedName>
    <definedName name="C_152">#REF!</definedName>
    <definedName name="C_1531">#REF!</definedName>
    <definedName name="C_1532">#REF!</definedName>
    <definedName name="C_154">#REF!</definedName>
    <definedName name="C_155">#REF!</definedName>
    <definedName name="C_156">#REF!</definedName>
    <definedName name="C_2111">#REF!</definedName>
    <definedName name="C_2112">#REF!</definedName>
    <definedName name="C_2113">#REF!</definedName>
    <definedName name="C_2114">#REF!</definedName>
    <definedName name="C_2115">#REF!</definedName>
    <definedName name="C_2118">#REF!</definedName>
    <definedName name="C_2131">#REF!</definedName>
    <definedName name="C_2132">#REF!</definedName>
    <definedName name="C_2134">#REF!</definedName>
    <definedName name="C_2138">#REF!</definedName>
    <definedName name="C_2141">#REF!</definedName>
    <definedName name="C_2142">#REF!</definedName>
    <definedName name="C_2143">#REF!</definedName>
    <definedName name="C_2411">#REF!</definedName>
    <definedName name="C_244">#REF!</definedName>
    <definedName name="C_311">#REF!</definedName>
    <definedName name="C_315">#REF!</definedName>
    <definedName name="C_331">#REF!</definedName>
    <definedName name="C_33311">#REF!</definedName>
    <definedName name="C_33312">#REF!</definedName>
    <definedName name="C_3333">#REF!</definedName>
    <definedName name="C_3334">#REF!</definedName>
    <definedName name="C_3337">#REF!</definedName>
    <definedName name="C_3338">#REF!</definedName>
    <definedName name="C_3339">#REF!</definedName>
    <definedName name="C_334">#REF!</definedName>
    <definedName name="C_3383">#REF!</definedName>
    <definedName name="C_3384">#REF!</definedName>
    <definedName name="C_3388">#REF!</definedName>
    <definedName name="C_411">#REF!</definedName>
    <definedName name="C_412">#REF!</definedName>
    <definedName name="C_413">#REF!</definedName>
    <definedName name="C_415">#REF!</definedName>
    <definedName name="C_416">#REF!</definedName>
    <definedName name="C_4211">#REF!</definedName>
    <definedName name="C_4212">#REF!</definedName>
    <definedName name="C_441">#REF!</definedName>
    <definedName name="C_5111">#REF!</definedName>
    <definedName name="C_621">#REF!</definedName>
    <definedName name="C_622">#REF!</definedName>
    <definedName name="C_6271">#REF!</definedName>
    <definedName name="C_6272">#REF!</definedName>
    <definedName name="C_6273">#REF!</definedName>
    <definedName name="C_6274">#REF!</definedName>
    <definedName name="C_6277">#REF!</definedName>
    <definedName name="C_6278">#REF!</definedName>
    <definedName name="C_632">#REF!</definedName>
    <definedName name="C_6412">#REF!</definedName>
    <definedName name="C_6417">#REF!</definedName>
    <definedName name="C_6421">#REF!</definedName>
    <definedName name="C_6422">#REF!</definedName>
    <definedName name="C_6423">#REF!</definedName>
    <definedName name="C_6424">#REF!</definedName>
    <definedName name="C_6425">#REF!</definedName>
    <definedName name="C_6427">#REF!</definedName>
    <definedName name="C_6428">#REF!</definedName>
    <definedName name="C_711">#REF!</definedName>
    <definedName name="C_721">#REF!</definedName>
    <definedName name="C_811">#REF!</definedName>
    <definedName name="C_821">#REF!</definedName>
    <definedName name="C_911">#REF!</definedName>
    <definedName name="C_c_phô_cÊp">#REF!</definedName>
    <definedName name="C_GTGTKT">#REF!</definedName>
    <definedName name="c_k">#REF!</definedName>
    <definedName name="C_LENGTH">#REF!</definedName>
    <definedName name="c_n">#REF!</definedName>
    <definedName name="C_ng">#REF!</definedName>
    <definedName name="C_NPT">#REF!</definedName>
    <definedName name="C_P">#REF!</definedName>
    <definedName name="C_s">#REF!</definedName>
    <definedName name="C_TG">#REF!</definedName>
    <definedName name="C_TM">#REF!</definedName>
    <definedName name="C_TSCD">#REF!</definedName>
    <definedName name="C_TSLD">#REF!</definedName>
    <definedName name="C_V">#REF!</definedName>
    <definedName name="C_WIDTH">#REF!</definedName>
    <definedName name="C0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5.">#REF!</definedName>
    <definedName name="ca">#REF!</definedName>
    <definedName name="ca.1111">#REF!</definedName>
    <definedName name="ca.1111.th">#REF!</definedName>
    <definedName name="CA_PTVT">#REF!</definedName>
    <definedName name="cac">#REF!</definedName>
    <definedName name="CACAU">298161</definedName>
    <definedName name="Cachdienchuoi">#REF!</definedName>
    <definedName name="Cachdiendung">#REF!</definedName>
    <definedName name="Cachdienhaap">#REF!</definedName>
    <definedName name="camay_XH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3BABE">#REF!</definedName>
    <definedName name="capdul">'[4]R&amp;P'!$G$54</definedName>
    <definedName name="Capngam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sing">#N/A</definedName>
    <definedName name="Cat">#REF!</definedName>
    <definedName name="catcap">'[4]R&amp;P'!$G$355</definedName>
    <definedName name="catch">#REF!</definedName>
    <definedName name="catchuan">#REF!</definedName>
    <definedName name="catdap">#N/A</definedName>
    <definedName name="Category_All">#REF!</definedName>
    <definedName name="cathatnho">#REF!</definedName>
    <definedName name="CATIN">#N/A</definedName>
    <definedName name="CATJYOU">#N/A</definedName>
    <definedName name="catld">#REF!</definedName>
    <definedName name="catm">#REF!</definedName>
    <definedName name="catmin">#REF!</definedName>
    <definedName name="catn">#REF!</definedName>
    <definedName name="catnen">#REF!</definedName>
    <definedName name="catong">#N/A</definedName>
    <definedName name="CATREC">#N/A</definedName>
    <definedName name="catsan">#REF!</definedName>
    <definedName name="CATSYU">#N/A</definedName>
    <definedName name="catthep">#N/A</definedName>
    <definedName name="catuon">#N/A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ho">#REF!</definedName>
    <definedName name="caunoi30">'[4]R&amp;P'!$G$232</definedName>
    <definedName name="CauQL1GD2">#REF!</definedName>
    <definedName name="CauQL1GD3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y">#REF!</definedName>
    <definedName name="caychong">#REF!</definedName>
    <definedName name="CayXanh">#REF!</definedName>
    <definedName name="cayxoi108">#N/A</definedName>
    <definedName name="cayxoi110">#N/A</definedName>
    <definedName name="cayxoi75">#N/A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T">#REF!</definedName>
    <definedName name="ccc" hidden="1">{"'Sheet1'!$L$16"}</definedName>
    <definedName name="CCDohutam1" hidden="1">{"'Sheet1'!$L$16"}</definedName>
    <definedName name="cch">#REF!</definedName>
    <definedName name="cchong">#REF!</definedName>
    <definedName name="CÇn_cÈu_16_T">#REF!</definedName>
    <definedName name="CÇn_cÈu_25_T">#REF!</definedName>
    <definedName name="CCS">#REF!</definedName>
    <definedName name="CCT">#REF!</definedName>
    <definedName name="CDAY">#REF!</definedName>
    <definedName name="CDBT">#REF!</definedName>
    <definedName name="CDCDZ22">#REF!</definedName>
    <definedName name="CDCK">#REF!</definedName>
    <definedName name="CDCN">#REF!</definedName>
    <definedName name="CDCT">#REF!</definedName>
    <definedName name="CDCTK">#REF!</definedName>
    <definedName name="CDCU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EDZ04">#REF!</definedName>
    <definedName name="CDEDZ22">#REF!</definedName>
    <definedName name="CDHT">#REF!</definedName>
    <definedName name="cdkt">#REF!</definedName>
    <definedName name="CDNDT">#REF!</definedName>
    <definedName name="CDNU">#REF!</definedName>
    <definedName name="Cdnum">#REF!</definedName>
    <definedName name="Cdo_8bat">#REF!</definedName>
    <definedName name="Cdo_TK50">#REF!</definedName>
    <definedName name="cdps">#REF!</definedName>
    <definedName name="CDPS0703">#REF!</definedName>
    <definedName name="CDPS1">#REF!</definedName>
    <definedName name="CDT">#REF!</definedName>
    <definedName name="CDVAÄN_CHUYEÅN">#REF!</definedName>
    <definedName name="CDVC">#REF!</definedName>
    <definedName name="celltips_area">#REF!</definedName>
    <definedName name="CELPNT">#REF!</definedName>
    <definedName name="CELPNT2">#REF!</definedName>
    <definedName name="Céng">#REF!</definedName>
    <definedName name="CÊp_bËc">#REF!</definedName>
    <definedName name="CÈu_long_mon_10_T">#REF!</definedName>
    <definedName name="CÈu_long_mon_30_T">#REF!</definedName>
    <definedName name="cfc">#REF!</definedName>
    <definedName name="cfk">#REF!</definedName>
    <definedName name="C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_ATB">#REF!</definedName>
    <definedName name="Check_Levlling">#REF!</definedName>
    <definedName name="CHENH_LECH_GIA_VLXD">#REF!</definedName>
    <definedName name="Chenh_lÖch_vËt_liÖu_phÇn_DZ35kv">#REF!</definedName>
    <definedName name="Chi_phi_OM">#REF!</definedName>
    <definedName name="Chi_phÝ_do_tiÕp_dÞa_DZ35KV_ca_phat_sinh">#REF!</definedName>
    <definedName name="Chi_phÝ_khao_sat_kü_thuËt__thiÕt_kÕ">#REF!</definedName>
    <definedName name="Chi_phÝ_nghiÖm_thu_dãng_diÖn">#REF!</definedName>
    <definedName name="Chi_phÝ_thÈm_tra_tæ_chøc_xay_dùng">#REF!</definedName>
    <definedName name="CHI_TIET_THI_NGHIEM">#REF!</definedName>
    <definedName name="Chi_tiÕT__kho_kÝn__kho_hë">#REF!</definedName>
    <definedName name="Chi_tiÕt_phat_tuyÕn_kho_bai_thi_cong">#REF!</definedName>
    <definedName name="chi_tiÕt_vËt_liÖu___nh_n_c_ng___m_y_thi_c_ng">#REF!</definedName>
    <definedName name="Chi_tiÕt_vl_nc_mtc_DZ35">#REF!</definedName>
    <definedName name="Chi_tiÕt_vl_nc_mtc_phÇn_thÝ_nghiÖm">#REF!</definedName>
    <definedName name="Chi_tiÕt_XM_cat_da_sái_dot4">#REF!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tuvan">#REF!</definedName>
    <definedName name="CHIPHIVANCHUYEN">#REF!</definedName>
    <definedName name="chitietbgiang2" hidden="1">{"'Sheet1'!$L$16"}</definedName>
    <definedName name="chitietdao">#REF!</definedName>
    <definedName name="chk">#REF!</definedName>
    <definedName name="chl" hidden="1">{"'Sheet1'!$L$16"}</definedName>
    <definedName name="choiquet">#N/A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ORABOCBO">#REF!</definedName>
    <definedName name="Chs_bq">#REF!</definedName>
    <definedName name="Chsau">#REF!</definedName>
    <definedName name="CHSO4">#REF!</definedName>
    <definedName name="chuc1">#REF!</definedName>
    <definedName name="chung">66</definedName>
    <definedName name="Chupdaucapcongotnong">#REF!</definedName>
    <definedName name="chuyen" hidden="1">{"'Sheet1'!$L$16"}</definedName>
    <definedName name="CI_PTVT">#REF!</definedName>
    <definedName name="City">#REF!</definedName>
    <definedName name="CK">#REF!</definedName>
    <definedName name="ckn">#N/A</definedName>
    <definedName name="ckna">#N/A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a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dd">#REF!</definedName>
    <definedName name="CLVCTB">#REF!</definedName>
    <definedName name="clvctc">#REF!</definedName>
    <definedName name="clvl">#REF!</definedName>
    <definedName name="cmc">#REF!</definedName>
    <definedName name="cn">#REF!</definedName>
    <definedName name="cN_fix">#REF!</definedName>
    <definedName name="CN_RC1">#REF!</definedName>
    <definedName name="CN_RC2">#REF!</definedName>
    <definedName name="CN_Rnha">#REF!</definedName>
    <definedName name="CN_Rs">#REF!</definedName>
    <definedName name="CNC">#REF!</definedName>
    <definedName name="CND">#REF!</definedName>
    <definedName name="cNden">#REF!</definedName>
    <definedName name="cne">#REF!</definedName>
    <definedName name="Cneo_8bat">#REF!</definedName>
    <definedName name="Cneo_TK50">#REF!</definedName>
    <definedName name="CNG">#REF!</definedName>
    <definedName name="Co">#REF!</definedName>
    <definedName name="co.">#REF!</definedName>
    <definedName name="co..">#REF!</definedName>
    <definedName name="coc">#REF!</definedName>
    <definedName name="COC_1.2">#REF!</definedName>
    <definedName name="Coc_2m">#REF!</definedName>
    <definedName name="Coc_BTCT">#REF!</definedName>
    <definedName name="Cocbetong">#REF!</definedName>
    <definedName name="cocbtct">#REF!</definedName>
    <definedName name="cocot">#REF!</definedName>
    <definedName name="cocott">#REF!</definedName>
    <definedName name="COCTIEU">#REF!</definedName>
    <definedName name="CocTieu_Bienbao">#REF!</definedName>
    <definedName name="coctram6m">'[4]R&amp;P'!$G$90</definedName>
    <definedName name="coctre">#REF!</definedName>
    <definedName name="cocvt">#N/A</definedName>
    <definedName name="Code" hidden="1">#REF!</definedName>
    <definedName name="code2">#REF!</definedName>
    <definedName name="code3">#REF!</definedName>
    <definedName name="code4">#REF!</definedName>
    <definedName name="Cöï_ly_vaän_chuyeãn">#REF!</definedName>
    <definedName name="CÖÏ_LY_VAÄN_CHUYEÅN">#REF!</definedName>
    <definedName name="Combined_A">#N/A</definedName>
    <definedName name="Combined_B">#N/A</definedName>
    <definedName name="COMMON">#REF!</definedName>
    <definedName name="comong">#REF!</definedName>
    <definedName name="Company">#REF!</definedName>
    <definedName name="CON_DUCT">#REF!</definedName>
    <definedName name="CON_EQP_COS">#REF!</definedName>
    <definedName name="CON_EQP_COST">#REF!</definedName>
    <definedName name="cong">#N/A</definedName>
    <definedName name="Cong_HM_DTCT">#REF!</definedName>
    <definedName name="Cong_M_DTCT">#REF!</definedName>
    <definedName name="Cong_NC_DTCT">#REF!</definedName>
    <definedName name="cong_ngang">#REF!</definedName>
    <definedName name="Cong_suat_dat">#REF!</definedName>
    <definedName name="Cong_tac_dao_dat">#REF!</definedName>
    <definedName name="Cong_tac_do_be_tong">#REF!</definedName>
    <definedName name="Cong_tac_dung_cot_BTLT_thu_cong">#REF!</definedName>
    <definedName name="Cong_tac_gia_cong_cot_thep">#REF!</definedName>
    <definedName name="Cong_tac_lam_gian_giao_vuot_DZTT">#REF!</definedName>
    <definedName name="Cong_tac_lap_dat_mong_tiepdia">#REF!</definedName>
    <definedName name="Cong_tac_lap_dat_xa_thep">#REF!</definedName>
    <definedName name="Cong_tac_rai_cang_day_lay_do_vong">#REF!</definedName>
    <definedName name="Cong_tac_van_chuyen_thu_cong">#REF!</definedName>
    <definedName name="Cong_VL_DTCT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hop">#REF!</definedName>
    <definedName name="conglanhto">#REF!</definedName>
    <definedName name="congmong">#REF!</definedName>
    <definedName name="congmongbang">#REF!</definedName>
    <definedName name="congmongdon">#REF!</definedName>
    <definedName name="CONGPA1" hidden="1">{"'Sheet1'!$L$16"}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ppha">#REF!</definedName>
    <definedName name="Cos_tec">#REF!</definedName>
    <definedName name="Cost">#REF!</definedName>
    <definedName name="COT">#REF!</definedName>
    <definedName name="COT10DZ22">#REF!</definedName>
    <definedName name="COT12DZ22">#REF!</definedName>
    <definedName name="COT14DZ22">#REF!</definedName>
    <definedName name="COT20DZ22">#REF!</definedName>
    <definedName name="cot7.5">#REF!</definedName>
    <definedName name="cot8.5">#REF!</definedName>
    <definedName name="cotbienbao">'[4]R&amp;P'!$G$100</definedName>
    <definedName name="CotBTtronVuong">#REF!</definedName>
    <definedName name="cotdo">#REF!</definedName>
    <definedName name="CotM">#REF!</definedName>
    <definedName name="cotma">#REF!</definedName>
    <definedName name="COTPYLONEDZ04">#REF!</definedName>
    <definedName name="Cotsatma">9726</definedName>
    <definedName name="CotSau">#REF!</definedName>
    <definedName name="COTTHEP10DZ22">#REF!</definedName>
    <definedName name="COTTHEP12DZ22">#REF!</definedName>
    <definedName name="COTTHEP9DZ22">#REF!</definedName>
    <definedName name="Cotthepma">9726</definedName>
    <definedName name="cottron">#REF!</definedName>
    <definedName name="cotvuong">#REF!</definedName>
    <definedName name="COTVUONGDZ04">#REF!</definedName>
    <definedName name="COÙ">#REF!</definedName>
    <definedName name="Country">#REF!</definedName>
    <definedName name="counxlkcs">#REF!</definedName>
    <definedName name="couxlkcs">#REF!</definedName>
    <definedName name="couxlkd">#REF!</definedName>
    <definedName name="couxlkh">#REF!</definedName>
    <definedName name="couxlktnl">#REF!</definedName>
    <definedName name="couxlkttv">#REF!</definedName>
    <definedName name="couxlpxsx">#REF!</definedName>
    <definedName name="couxltc">#REF!</definedName>
    <definedName name="COVER">#REF!</definedName>
    <definedName name="CP" hidden="1">#REF!</definedName>
    <definedName name="cp.1">#REF!</definedName>
    <definedName name="cp.2">#REF!</definedName>
    <definedName name="cp0x4">#REF!</definedName>
    <definedName name="cpc">#REF!</definedName>
    <definedName name="cpcat">#REF!</definedName>
    <definedName name="cpcc">#REF!</definedName>
    <definedName name="cpcd">#REF!</definedName>
    <definedName name="cpda1">#REF!</definedName>
    <definedName name="cpda2">#REF!</definedName>
    <definedName name="cpddhh">#REF!</definedName>
    <definedName name="CPHA">#REF!</definedName>
    <definedName name="CPK">#REF!</definedName>
    <definedName name="cpmtc">#REF!</definedName>
    <definedName name="cpnc">#REF!</definedName>
    <definedName name="cpqlct">#REF!</definedName>
    <definedName name="cps">#REF!</definedName>
    <definedName name="cpsoi">#REF!</definedName>
    <definedName name="CPT">#REF!</definedName>
    <definedName name="CPTB">#REF!</definedName>
    <definedName name="CPTK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QM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u">#REF!</definedName>
    <definedName name="csd3p">#REF!</definedName>
    <definedName name="csddg1p">#REF!</definedName>
    <definedName name="csddt1p">#REF!</definedName>
    <definedName name="csht3p">#REF!</definedName>
    <definedName name="CSMBA">#REF!</definedName>
    <definedName name="ct" hidden="1">{"'Sheet1'!$L$16"}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L">#REF!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M1">#REF!</definedName>
    <definedName name="CTHM2">#REF!</definedName>
    <definedName name="ctiep">#REF!</definedName>
    <definedName name="CTIET">#REF!</definedName>
    <definedName name="ctieu" hidden="1">{"'Sheet1'!$L$16"}</definedName>
    <definedName name="CTieu_H">#REF!</definedName>
    <definedName name="CTieuXB">#REF!</definedName>
    <definedName name="ctmai">#REF!</definedName>
    <definedName name="CTN">#REF!</definedName>
    <definedName name="ctong">#REF!</definedName>
    <definedName name="CTÖØ">#REF!</definedName>
    <definedName name="ctr">#REF!</definedName>
    <definedName name="CTRAM">#REF!</definedName>
    <definedName name="ctre">#REF!</definedName>
    <definedName name="CTTAICHO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VAN_CHUYEN_GIA_QUYEN">#REF!</definedName>
    <definedName name="CU_LY_VAN_CHUYEN_THU_CONG">#REF!</definedName>
    <definedName name="Cù_ly_vËn_chuyÓn_thñ_cong">#REF!</definedName>
    <definedName name="cuaong">#N/A</definedName>
    <definedName name="CUCHI">#REF!</definedName>
    <definedName name="CuLy">#REF!</definedName>
    <definedName name="CuLy_Q">#REF!</definedName>
    <definedName name="CumXaQuangKheBaBe">#REF!</definedName>
    <definedName name="CumXaTanAnNaRi">#REF!</definedName>
    <definedName name="CumXaThanhMaiChoMoi">#REF!</definedName>
    <definedName name="cun">#REF!</definedName>
    <definedName name="cuoc_vc">#REF!</definedName>
    <definedName name="CuocVC">#REF!</definedName>
    <definedName name="cuond">#REF!</definedName>
    <definedName name="cuonong">#N/A</definedName>
    <definedName name="CURRENCY">#REF!</definedName>
    <definedName name="Currency_tec">#REF!</definedName>
    <definedName name="cutback">'[4]R&amp;P'!$G$24</definedName>
    <definedName name="cutram">#REF!</definedName>
    <definedName name="CVC">#REF!</definedName>
    <definedName name="CVC_Q">#REF!</definedName>
    <definedName name="CX">#REF!</definedName>
    <definedName name="cxm">#REF!</definedName>
    <definedName name="Cycle">#REF!</definedName>
    <definedName name="cycle2">#REF!</definedName>
    <definedName name="d" hidden="1">{"'Sheet1'!$L$16"}</definedName>
    <definedName name="Ð">#N/A</definedName>
    <definedName name="d_">#REF!</definedName>
    <definedName name="D_7101A_B">#REF!</definedName>
    <definedName name="D_L">#REF!</definedName>
    <definedName name="D_n">#REF!</definedName>
    <definedName name="d0.5">#REF!</definedName>
    <definedName name="d05x1">#REF!</definedName>
    <definedName name="d1.2">#REF!</definedName>
    <definedName name="d1_">#REF!</definedName>
    <definedName name="d1A">#REF!</definedName>
    <definedName name="D1Z">#REF!</definedName>
    <definedName name="d2.4">#REF!</definedName>
    <definedName name="d2_">#REF!</definedName>
    <definedName name="d2A">#REF!</definedName>
    <definedName name="d3_">#REF!</definedName>
    <definedName name="d3A">#REF!</definedName>
    <definedName name="d4.6">#REF!</definedName>
    <definedName name="d4A">#REF!</definedName>
    <definedName name="D4Z">#REF!</definedName>
    <definedName name="d6.8">#REF!</definedName>
    <definedName name="da_hoc_xay">#REF!</definedName>
    <definedName name="da0.5x1">#REF!</definedName>
    <definedName name="da05.1">#REF!</definedName>
    <definedName name="da1.2">#REF!</definedName>
    <definedName name="da1x0.5">#N/A</definedName>
    <definedName name="da1x1">'[4]R&amp;P'!$G$39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4.6">#REF!</definedName>
    <definedName name="da4x7">#REF!</definedName>
    <definedName name="da5x7">#REF!</definedName>
    <definedName name="da6.8">#REF!</definedName>
    <definedName name="DACAN">#REF!</definedName>
    <definedName name="dacat">#N/A</definedName>
    <definedName name="dactrung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m">#REF!</definedName>
    <definedName name="dam_24">#REF!</definedName>
    <definedName name="dam_cau_BTCT">#REF!</definedName>
    <definedName name="dama">#REF!</definedName>
    <definedName name="damban0.4">#REF!</definedName>
    <definedName name="damban0.6">#REF!</definedName>
    <definedName name="damban0.8">#REF!</definedName>
    <definedName name="damban1">#N/A</definedName>
    <definedName name="damban1kw">'[4]R&amp;P'!$G$281</definedName>
    <definedName name="dambaoGT">#REF!</definedName>
    <definedName name="damcanh1">#REF!</definedName>
    <definedName name="damchancuu5.5">#REF!</definedName>
    <definedName name="damchancuu9">#REF!</definedName>
    <definedName name="damcoc60">'[4]R&amp;P'!$G$164</definedName>
    <definedName name="damcoc80">'[4]R&amp;P'!$G$165</definedName>
    <definedName name="damdui0.6">#REF!</definedName>
    <definedName name="damdui0.8">#REF!</definedName>
    <definedName name="damdui1">#REF!</definedName>
    <definedName name="damdui1.5">'[4]R&amp;P'!$G$286</definedName>
    <definedName name="damdui2.8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CUPHOMOI">#REF!</definedName>
    <definedName name="danducsan">#REF!</definedName>
    <definedName name="DANHMUCVN">#REF!</definedName>
    <definedName name="dao">#REF!</definedName>
    <definedName name="dao_dap_dat">#REF!</definedName>
    <definedName name="DAO_DAT">#REF!</definedName>
    <definedName name="dao0.4">#N/A</definedName>
    <definedName name="dao0.6">#N/A</definedName>
    <definedName name="dao0.65">'[4]R&amp;P'!$G$124</definedName>
    <definedName name="dao0.8">#N/A</definedName>
    <definedName name="dao1.0">'[4]R&amp;P'!$G$125</definedName>
    <definedName name="dao1.2">#N/A</definedName>
    <definedName name="dao1.25">#N/A</definedName>
    <definedName name="DAOBUN">#REF!</definedName>
    <definedName name="DAODA">#REF!</definedName>
    <definedName name="DAODAT">#REF!</definedName>
    <definedName name="DAOMAY">#REF!</definedName>
    <definedName name="DapChoTinhChoMoi">#REF!</definedName>
    <definedName name="dapdbm1">#REF!</definedName>
    <definedName name="dapdbm2">#REF!</definedName>
    <definedName name="DapLangSanNaRi">#REF!</definedName>
    <definedName name="DapLuongThuongNaRi">#REF!</definedName>
    <definedName name="DAPTC">#REF!</definedName>
    <definedName name="DAPTONGCHAO">#REF!</definedName>
    <definedName name="DAT">#REF!</definedName>
    <definedName name="data">#REF!</definedName>
    <definedName name="DATA_DATA2_List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_xlnm.Database">#REF!</definedName>
    <definedName name="datak">#REF!</definedName>
    <definedName name="datal">#REF!</definedName>
    <definedName name="DATATKDT">#REF!</definedName>
    <definedName name="datbh">#REF!</definedName>
    <definedName name="DATDAO">#REF!</definedName>
    <definedName name="datdo">#REF!</definedName>
    <definedName name="dathai">#REF!</definedName>
    <definedName name="datnen">#REF!</definedName>
    <definedName name="DATSATTHD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ma">#REF!</definedName>
    <definedName name="daunoi">#REF!</definedName>
    <definedName name="Daunoinhomdong">#REF!</definedName>
    <definedName name="day">#REF!</definedName>
    <definedName name="DAY_SU_PHU_KIEN_15">#REF!</definedName>
    <definedName name="DAY_SU_PHU_KIEN_35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chay">#N/A</definedName>
    <definedName name="daydien">#REF!</definedName>
    <definedName name="daymong">#REF!</definedName>
    <definedName name="dayno">#REF!</definedName>
    <definedName name="DAYSU">#REF!</definedName>
    <definedName name="dba">#REF!</definedName>
    <definedName name="dban">#REF!</definedName>
    <definedName name="DBASE">#REF!</definedName>
    <definedName name="DBGT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BULLVA">#REF!</definedName>
    <definedName name="dc">#REF!</definedName>
    <definedName name="dcct">#REF!</definedName>
    <definedName name="dche">#REF!</definedName>
    <definedName name="DCL_22">12117600</definedName>
    <definedName name="DCL_35">25490000</definedName>
    <definedName name="DÇm_33">#REF!</definedName>
    <definedName name="dctc35">#REF!</definedName>
    <definedName name="DD">#REF!</definedName>
    <definedName name="dđ" hidden="1">{"'Sheet1'!$L$16"}</definedName>
    <definedName name="ddabm">#REF!</definedName>
    <definedName name="ddam">#REF!</definedName>
    <definedName name="DDAY">#REF!</definedName>
    <definedName name="ddbm500">#REF!</definedName>
    <definedName name="ddd" hidden="1">{"'Sheet1'!$L$16"}</definedName>
    <definedName name="dden">#REF!</definedName>
    <definedName name="DDHT">#REF!</definedName>
    <definedName name="DDK">#REF!</definedName>
    <definedName name="DDM">#REF!</definedName>
    <definedName name="de">#REF!</definedName>
    <definedName name="deA">#REF!</definedName>
    <definedName name="dec" hidden="1">{"Offgrid",#N/A,FALSE,"OFFGRID";"Region",#N/A,FALSE,"REGION";"Offgrid -2",#N/A,FALSE,"OFFGRID";"WTP",#N/A,FALSE,"WTP";"WTP -2",#N/A,FALSE,"WTP";"Project",#N/A,FALSE,"PROJECT";"Summary -2",#N/A,FALSE,"SUMMARY"}</definedName>
    <definedName name="Delta">#N/A</definedName>
    <definedName name="den_bu">#REF!</definedName>
    <definedName name="denbu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W">#REF!</definedName>
    <definedName name="df">#REF!</definedName>
    <definedName name="DFD" hidden="1">{"'Sheet1'!$L$16"}</definedName>
    <definedName name="dfggggggg" hidden="1">{"'Sheet1'!$L$16"}</definedName>
    <definedName name="dflk">#N/A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66">#REF!</definedName>
    <definedName name="dg_67">#REF!</definedName>
    <definedName name="DG_M_C_X">#REF!</definedName>
    <definedName name="DG1M3BETONG">#REF!</definedName>
    <definedName name="dgbdII">#REF!</definedName>
    <definedName name="DGBS">#REF!</definedName>
    <definedName name="dgc">#REF!</definedName>
    <definedName name="DGCQ">#REF!</definedName>
    <definedName name="DGCT_T.Quy_P.Thuy_Q">#N/A</definedName>
    <definedName name="DGCT_TRAUQUYPHUTHUY_HN">#N/A</definedName>
    <definedName name="DGCT1">#REF!</definedName>
    <definedName name="DGCT2">#REF!</definedName>
    <definedName name="DGCTI592">#REF!</definedName>
    <definedName name="dgd">#REF!</definedName>
    <definedName name="dgfg" hidden="1">{"'Sheet1'!$L$16"}</definedName>
    <definedName name="DGHTN">#REF!</definedName>
    <definedName name="DGIA1">#REF!</definedName>
    <definedName name="DGIA10">#REF!</definedName>
    <definedName name="DGIA11">#REF!</definedName>
    <definedName name="DGIA2">#REF!</definedName>
    <definedName name="DGIA3">#REF!</definedName>
    <definedName name="DGIA4">#REF!</definedName>
    <definedName name="DGIA5">#REF!</definedName>
    <definedName name="DGIA6">#REF!</definedName>
    <definedName name="DGIA7">#REF!</definedName>
    <definedName name="DGIA8">#REF!</definedName>
    <definedName name="DGIA9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PS2">#REF!</definedName>
    <definedName name="dgqndn">#REF!</definedName>
    <definedName name="DGR">#REF!</definedName>
    <definedName name="DGTV">#REF!</definedName>
    <definedName name="dgvl">#REF!</definedName>
    <definedName name="DGVT">#REF!</definedName>
    <definedName name="DGVtu">#REF!</definedName>
    <definedName name="dhb">#REF!</definedName>
    <definedName name="dhoc">#REF!</definedName>
    <definedName name="dhom">#REF!</definedName>
    <definedName name="DI_CHUYEN_BO_MAY_THI_CONG">#REF!</definedName>
    <definedName name="Di_chuyÓn_bé_may_thi_cong">#REF!</definedName>
    <definedName name="dien" hidden="1">{"'Sheet1'!$L$16"}</definedName>
    <definedName name="DienBulVa">#REF!</definedName>
    <definedName name="DienCaoTRi">#REF!</definedName>
    <definedName name="DienDucXuan">#REF!</definedName>
    <definedName name="DienKimHy">#REF!</definedName>
    <definedName name="dienluc" hidden="1">{#N/A,#N/A,FALSE,"Chi tiÆt"}</definedName>
    <definedName name="DienNuoc">#REF!</definedName>
    <definedName name="DienQuanBinh">#REF!</definedName>
    <definedName name="DienTanLap">#REF!</definedName>
    <definedName name="DienThanhBinhChoMoi">#REF!</definedName>
    <definedName name="dientichck">#REF!</definedName>
    <definedName name="DienXaKhangNinhChoMoi">#REF!</definedName>
    <definedName name="DienXaNongHaChoMoi">#REF!</definedName>
    <definedName name="DienXuanLac">#REF!</definedName>
    <definedName name="diezel">#REF!</definedName>
    <definedName name="dim">#REF!</definedName>
    <definedName name="dinh">#REF!</definedName>
    <definedName name="Dinh_muc_1_m3_beton_m200">#REF!</definedName>
    <definedName name="dinh2">#REF!</definedName>
    <definedName name="DINHKHOAN">#REF!</definedName>
    <definedName name="dinhkhongphanquang">'[4]R&amp;P'!$G$110</definedName>
    <definedName name="dinhmong">#REF!</definedName>
    <definedName name="Dinhmuc">#REF!</definedName>
    <definedName name="dinhphanquang">'[4]R&amp;P'!$G$109</definedName>
    <definedName name="Discount" hidden="1">#REF!</definedName>
    <definedName name="display_area_2" hidden="1">#REF!</definedName>
    <definedName name="dk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C">#REF!</definedName>
    <definedName name="DLCC">#REF!</definedName>
    <definedName name="DLCT">#REF!</definedName>
    <definedName name="DLCTG">#REF!</definedName>
    <definedName name="DM">#REF!</definedName>
    <definedName name="dm_ngc1">#REF!</definedName>
    <definedName name="dm56bxd">#REF!</definedName>
    <definedName name="dmat">#REF!</definedName>
    <definedName name="DMAY">#REF!</definedName>
    <definedName name="DMD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TK">#REF!</definedName>
    <definedName name="DMTL">#REF!</definedName>
    <definedName name="DN">#REF!</definedName>
    <definedName name="DNCD">#REF!</definedName>
    <definedName name="DNDZ22">#REF!</definedName>
    <definedName name="DNNN">#REF!</definedName>
    <definedName name="DÑt45x4">#REF!</definedName>
    <definedName name="do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anI_2">#REF!</definedName>
    <definedName name="DoanII_2">#REF!</definedName>
    <definedName name="dobt">#REF!</definedName>
    <definedName name="DOC">#REF!</definedName>
    <definedName name="doclb">#REF!</definedName>
    <definedName name="Document_array">{"Book1"}</definedName>
    <definedName name="Documents_array">#REF!</definedName>
    <definedName name="DÖÏ_THAÀU">#REF!</definedName>
    <definedName name="Doku">#REF!</definedName>
    <definedName name="dolcb">#REF!</definedName>
    <definedName name="Domgia4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_gia_VCTC">#REF!</definedName>
    <definedName name="Dong_A">#N/A</definedName>
    <definedName name="Dong_B">#N/A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ngang">#REF!</definedName>
    <definedName name="dongiavanchuyen">#REF!</definedName>
    <definedName name="DPHT250">#REF!</definedName>
    <definedName name="DPHT350">#REF!</definedName>
    <definedName name="DPHT50">#REF!</definedName>
    <definedName name="drda">#REF!</definedName>
    <definedName name="drdat">#REF!</definedName>
    <definedName name="drn">#REF!</definedName>
    <definedName name="Drop1">"Drop Down 3"</definedName>
    <definedName name="Drop2">#N/A</definedName>
    <definedName name="Drop3">#N/A</definedName>
    <definedName name="drop4">#N/A</definedName>
    <definedName name="dry..">#REF!</definedName>
    <definedName name="ds" hidden="1">{#N/A,#N/A,FALSE,"Chi tiÆt"}</definedName>
    <definedName name="DS_CTY">#REF!</definedName>
    <definedName name="Ds1_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2_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fsdf" hidden="1">{"'Sheet1'!$L$16"}</definedName>
    <definedName name="DSH">#REF!</definedName>
    <definedName name="dsjk" hidden="1">{"'Sheet1'!$L$16"}</definedName>
    <definedName name="DSNC">#REF!</definedName>
    <definedName name="DSNL">#REF!</definedName>
    <definedName name="Dsoc">#REF!</definedName>
    <definedName name="DSPK1p1nc">#REF!</definedName>
    <definedName name="DSPK1p1vl">#REF!</definedName>
    <definedName name="DSPK1pnc">#REF!</definedName>
    <definedName name="DSPK1pvl">#REF!</definedName>
    <definedName name="DSTD_Clear">[0]!DSTD_Clear</definedName>
    <definedName name="DSUMDATA">#REF!</definedName>
    <definedName name="Dt_">#REF!</definedName>
    <definedName name="DT_VKHNN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BH">#REF!</definedName>
    <definedName name="dtc">#REF!</definedName>
    <definedName name="DTCTANG_BD">#REF!</definedName>
    <definedName name="DTCTANG_HT_BD">#REF!</definedName>
    <definedName name="DTCTANG_HT_KT">#REF!</definedName>
    <definedName name="DTCTANG_KT">#REF!</definedName>
    <definedName name="DTCTC2">#REF!</definedName>
    <definedName name="dtdt">#REF!</definedName>
    <definedName name="dthai">#REF!</definedName>
    <definedName name="dthaihh">#REF!</definedName>
    <definedName name="dthft" hidden="1">{"'Sheet1'!$L$16"}</definedName>
    <definedName name="dthi">#REF!</definedName>
    <definedName name="DTHU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LA">#REF!</definedName>
    <definedName name="dtoan" hidden="1">{#N/A,#N/A,FALSE,"Chi tiÆt"}</definedName>
    <definedName name="DTT">#REF!</definedName>
    <definedName name="dttdb">#REF!</definedName>
    <definedName name="dttdg">#REF!</definedName>
    <definedName name="du_dkien">#REF!</definedName>
    <definedName name="DU_TOAN_CHI_TIET">#REF!</definedName>
    <definedName name="DU_TOAN_CHI_TIET_CONG_TO">#REF!</definedName>
    <definedName name="DU_TOAN_CHI_TIET_DZ22KV">#REF!</definedName>
    <definedName name="DU_TOAN_CHI_TIET_KHO_BAI">#REF!</definedName>
    <definedName name="duaån">#REF!</definedName>
    <definedName name="duan">#REF!</definedName>
    <definedName name="DUANCSHT135">#REF!</definedName>
    <definedName name="DUANHAONGHIA">#REF!</definedName>
    <definedName name="duc" hidden="1">{"'Sheet1'!$L$16"}</definedName>
    <definedName name="DUCANH" hidden="1">{"'Sheet1'!$L$16"}</definedName>
    <definedName name="duccong">#N/A</definedName>
    <definedName name="dui">#REF!</definedName>
    <definedName name="dungcot">#REF!</definedName>
    <definedName name="dungkh" hidden="1">{"'Sheet1'!$L$16"}</definedName>
    <definedName name="duoi">#REF!</definedName>
    <definedName name="Duong_dau_cau">#REF!</definedName>
    <definedName name="duongc4">#REF!</definedName>
    <definedName name="DuongDongPhucBaBe">#REF!</definedName>
    <definedName name="DuongN3">#REF!</definedName>
    <definedName name="DuongPhoMoi36M">#REF!</definedName>
    <definedName name="DuongTrucChinh41M">#REF!</definedName>
    <definedName name="DUT">#REF!</definedName>
    <definedName name="DutoanDongmo">#REF!</definedName>
    <definedName name="DVTPPTHBC">#REF!</definedName>
    <definedName name="DWPRICE" hidden="1">[11]Quantity!#REF!</definedName>
    <definedName name="dxd">#REF!</definedName>
    <definedName name="DY">#REF!</definedName>
    <definedName name="DYÕ">#REF!</definedName>
    <definedName name="dyrrrr" hidden="1">{#N/A,#N/A,FALSE,"Chung"}</definedName>
    <definedName name="DZ_04">#REF!</definedName>
    <definedName name="DZ_35">#REF!</definedName>
    <definedName name="E_p">#REF!</definedName>
    <definedName name="Ea">#REF!</definedName>
    <definedName name="Eb">#REF!</definedName>
    <definedName name="Ebdam">#REF!</definedName>
    <definedName name="EBT">#REF!</definedName>
    <definedName name="Ecdc">#REF!</definedName>
    <definedName name="Ecot1">#REF!</definedName>
    <definedName name="EDR">#REF!</definedName>
    <definedName name="eee">#REF!</definedName>
    <definedName name="Eff_min">#REF!</definedName>
    <definedName name="Ei">#REF!</definedName>
    <definedName name="EL2.">#REF!</definedName>
    <definedName name="Email">#REF!</definedName>
    <definedName name="emb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o">#REF!</definedName>
    <definedName name="epcoc">#N/A</definedName>
    <definedName name="EQ">#REF!</definedName>
    <definedName name="EQI">#REF!</definedName>
    <definedName name="EQP">#REF!</definedName>
    <definedName name="eqtrwy" hidden="1">{"'Sheet1'!$L$16"}</definedName>
    <definedName name="Er">#REF!</definedName>
    <definedName name="Est._Vol">#REF!</definedName>
    <definedName name="ETCDC">#REF!</definedName>
    <definedName name="EVNB">#REF!</definedName>
    <definedName name="ewe33e" hidden="1">{"'Sheet1'!$L$16"}</definedName>
    <definedName name="ex">#REF!</definedName>
    <definedName name="EXC">#N/A</definedName>
    <definedName name="Excell_HCM">#REF!</definedName>
    <definedName name="EXCH">#N/A</definedName>
    <definedName name="EXPORT">#REF!</definedName>
    <definedName name="_xlnm.Extract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1bo">#REF!</definedName>
    <definedName name="F20B86">#REF!</definedName>
    <definedName name="f82E46">#N/A</definedName>
    <definedName name="fa">#REF!</definedName>
    <definedName name="fac">#REF!</definedName>
    <definedName name="FACTOR">#REF!</definedName>
    <definedName name="Fax">#REF!</definedName>
    <definedName name="Fay">#REF!</definedName>
    <definedName name="fbsdggdsf">{"DZ-TDTB2.XLS","Dcksat.xls"}</definedName>
    <definedName name="fbs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oc">#REF!</definedName>
    <definedName name="FCode" hidden="1">#REF!</definedName>
    <definedName name="fcp">#REF!</definedName>
    <definedName name="Fdaymong">#REF!</definedName>
    <definedName name="FDR">#REF!</definedName>
    <definedName name="fff" hidden="1">{"'Sheet1'!$L$16"}</definedName>
    <definedName name="fg" hidden="1">{"'Sheet1'!$L$16"}</definedName>
    <definedName name="fgh" hidden="1">{"'Sheet1'!$L$16"}</definedName>
    <definedName name="fh">#REF!</definedName>
    <definedName name="Fi">#REF!</definedName>
    <definedName name="FI_12">4820</definedName>
    <definedName name="Fi_f">#REF!</definedName>
    <definedName name="fII">#REF!</definedName>
    <definedName name="FIL">#REF!</definedName>
    <definedName name="FILE">#REF!</definedName>
    <definedName name="finclb">#REF!</definedName>
    <definedName name="fkgjk" hidden="1">{"'Sheet1'!$L$16"}</definedName>
    <definedName name="Fnc">#REF!</definedName>
    <definedName name="Fng">#REF!</definedName>
    <definedName name="Formula">#REF!</definedName>
    <definedName name="fr_ani">#REF!</definedName>
    <definedName name="frK_bls">#REF!</definedName>
    <definedName name="frN_bls">#REF!</definedName>
    <definedName name="frP_bls">#REF!</definedName>
    <definedName name="fs">#REF!</definedName>
    <definedName name="fsdfdsf" hidden="1">{"'Sheet1'!$L$16"}</definedName>
    <definedName name="fsdfsd" hidden="1">{#N/A,#N/A,FALSE,"Chi tiÆt"}</definedName>
    <definedName name="fsf">[0]!fsf</definedName>
    <definedName name="Ft">#REF!</definedName>
    <definedName name="Ft_">#REF!</definedName>
    <definedName name="ftd">#REF!</definedName>
    <definedName name="fth">#REF!</definedName>
    <definedName name="Fucking">#REF!</definedName>
    <definedName name="fuckoff">#REF!</definedName>
    <definedName name="fuji">#REF!</definedName>
    <definedName name="fy_">#REF!</definedName>
    <definedName name="g_1">#REF!</definedName>
    <definedName name="G_2">#REF!</definedName>
    <definedName name="g_3">#REF!</definedName>
    <definedName name="G_ME">#REF!</definedName>
    <definedName name="gach">#REF!</definedName>
    <definedName name="gachchongtron">#REF!</definedName>
    <definedName name="gachlanem">#REF!</definedName>
    <definedName name="GAHT">#REF!</definedName>
    <definedName name="GaicapbocCuXLPEPVCPVCloaiCEVV18den35kV">#REF!</definedName>
    <definedName name="gama">#REF!</definedName>
    <definedName name="Gamadam">#REF!</definedName>
    <definedName name="gas">#REF!</definedName>
    <definedName name="GC_DN">#REF!</definedName>
    <definedName name="GC_HT">#REF!</definedName>
    <definedName name="GC_TD">#REF!</definedName>
    <definedName name="gchi">#REF!</definedName>
    <definedName name="Gcpk">#REF!</definedName>
    <definedName name="GCS">#REF!</definedName>
    <definedName name="Gcv">#REF!</definedName>
    <definedName name="gd.">#REF!</definedName>
    <definedName name="GDDCLTDZ22">#REF!</definedName>
    <definedName name="gdhgh" hidden="1">{"'Sheet1'!$L$16"}</definedName>
    <definedName name="GDL">#REF!</definedName>
    <definedName name="GDTD">#REF!</definedName>
    <definedName name="geff">#REF!</definedName>
    <definedName name="Gem_Ctiet">#REF!</definedName>
    <definedName name="Gem_Thop">#REF!</definedName>
    <definedName name="Gem_VC">#REF!</definedName>
    <definedName name="geo">#REF!</definedName>
    <definedName name="Gerät">#N/A</definedName>
    <definedName name="gfg" hidden="1">{"'Sheet1'!$L$16"}</definedName>
    <definedName name="GFJHJ" hidden="1">{"'Sheet1'!$L$16"}</definedName>
    <definedName name="gg" hidden="1">{"'Sheet1'!$L$16"}</definedName>
    <definedName name="ggg" hidden="1">{"'Sheet1'!$L$16"}</definedName>
    <definedName name="gggggggggggggggg" hidden="1">{0}</definedName>
    <definedName name="ggss" hidden="1">{"'Sheet1'!$L$16"}</definedName>
    <definedName name="gh" hidden="1">{"'Sheet1'!$L$16"}</definedName>
    <definedName name="GHDF" hidden="1">{"'Sheet1'!$L$16"}</definedName>
    <definedName name="ghg" hidden="1">{"'Sheet1'!$L$16"}</definedName>
    <definedName name="ghgh" hidden="1">{"'Sheet1'!$L$16"}</definedName>
    <definedName name="ghip">#REF!</definedName>
    <definedName name="gi">0.4</definedName>
    <definedName name="gia">#REF!</definedName>
    <definedName name="Gia_CT">#REF!</definedName>
    <definedName name="GIA_CU_LY_VAN_CHUYEN">#REF!</definedName>
    <definedName name="Gia_thanh_1_m3_be_tong_chÌn">#REF!</definedName>
    <definedName name="GIA_THANH_VAN_CHUYEN_1M3_BE_TONG">#REF!</definedName>
    <definedName name="Gia_thanh_vËn_chuyÓn_néi_bé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">#REF!</definedName>
    <definedName name="gia_tri_1_BTN">#REF!</definedName>
    <definedName name="gia_tri_1BTN">#REF!</definedName>
    <definedName name="gia_tri_2">#REF!</definedName>
    <definedName name="gia_tri_2_BTN">#REF!</definedName>
    <definedName name="gia_tri_2BTN">#REF!</definedName>
    <definedName name="gia_tri_3">#REF!</definedName>
    <definedName name="gia_tri_3_BTN">#REF!</definedName>
    <definedName name="gia_tri_3BTN">#REF!</definedName>
    <definedName name="GIA_VAT_LIEU_XAY_DUNG_DEN_HIEN_TRUONG">#REF!</definedName>
    <definedName name="GIA_VAT_LIEU_XAY_DUNG_HIEN_TRUONG">#REF!</definedName>
    <definedName name="Gia_vËt_liÖu_dÕn_hiÖn_truêng">#REF!</definedName>
    <definedName name="Gia_VT">#REF!</definedName>
    <definedName name="GIAC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c">#REF!</definedName>
    <definedName name="GIADCST">#REF!</definedName>
    <definedName name="GIADNEO">#REF!</definedName>
    <definedName name="GIAGIAOVLHT">'[12]Gia giao VL den HT'!$M$49</definedName>
    <definedName name="giam">#REF!</definedName>
    <definedName name="Giasatthep">#REF!</definedName>
    <definedName name="giatb">#REF!</definedName>
    <definedName name="GIATT">#REF!</definedName>
    <definedName name="Giavatlieukhac">#REF!</definedName>
    <definedName name="GIAVL_TRALY">#N/A</definedName>
    <definedName name="GIAVLHT">'[13]Gia VL den HT'!$K$48</definedName>
    <definedName name="GIAVLIEUTN">#REF!</definedName>
    <definedName name="giavonton_nxt">#REF!</definedName>
    <definedName name="giavonx_nxt">#REF!</definedName>
    <definedName name="GiaVtu">#REF!</definedName>
    <definedName name="giaydau">#REF!</definedName>
    <definedName name="Giocong">#REF!</definedName>
    <definedName name="giom">#N/A</definedName>
    <definedName name="giomoi">#N/A</definedName>
    <definedName name="giotuoi">#REF!</definedName>
    <definedName name="gis">#REF!</definedName>
    <definedName name="gis150room">#REF!</definedName>
    <definedName name="gjgh" hidden="1">{"'Sheet1'!$L$16"}</definedName>
    <definedName name="gjh" hidden="1">{"'Sheet1'!$L$16"}</definedName>
    <definedName name="gkGTGT">#REF!</definedName>
    <definedName name="gl3p">#REF!</definedName>
    <definedName name="gld">#REF!</definedName>
    <definedName name="GLL">#REF!</definedName>
    <definedName name="gm">#N/A</definedName>
    <definedName name="Gnql">#REF!</definedName>
    <definedName name="go3h">#REF!</definedName>
    <definedName name="go3v">#REF!</definedName>
    <definedName name="go4h">#REF!</definedName>
    <definedName name="go4v">#REF!</definedName>
    <definedName name="go5h">#REF!</definedName>
    <definedName name="go5v">#REF!</definedName>
    <definedName name="go6h">#REF!</definedName>
    <definedName name="go6v">#REF!</definedName>
    <definedName name="gobcp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limh">#REF!</definedName>
    <definedName name="golimv">#REF!</definedName>
    <definedName name="gonhom4">#REF!</definedName>
    <definedName name="govan">'[4]R&amp;P'!$G$86</definedName>
    <definedName name="govankhuon">#REF!</definedName>
    <definedName name="GOVAP1">#REF!</definedName>
    <definedName name="GOVAP2">#REF!</definedName>
    <definedName name="GP">#REF!</definedName>
    <definedName name="Gqlda">#REF!</definedName>
    <definedName name="grB">#REF!</definedName>
    <definedName name="GRID">#REF!</definedName>
    <definedName name="gs">#REF!</definedName>
    <definedName name="GSTC">#REF!</definedName>
    <definedName name="GT">#REF!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NT1">#REF!</definedName>
    <definedName name="GTNT2">#REF!</definedName>
    <definedName name="GTRI">#REF!</definedName>
    <definedName name="gtst">#REF!</definedName>
    <definedName name="GTXL">#REF!</definedName>
    <definedName name="GTXL_1">#REF!</definedName>
    <definedName name="gvk">#REF!</definedName>
    <definedName name="GVL_LDT">#N/A</definedName>
    <definedName name="GVTXD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_xoa" hidden="1">{"'Sheet1'!$L$16"}</definedName>
    <definedName name="h_xoa2" hidden="1">{"'Sheet1'!$L$16"}</definedName>
    <definedName name="h0">#REF!</definedName>
    <definedName name="H0.4">#REF!</definedName>
    <definedName name="h0.75">#REF!</definedName>
    <definedName name="h18x">#REF!</definedName>
    <definedName name="H21dai75">#REF!</definedName>
    <definedName name="H21dai9">#REF!</definedName>
    <definedName name="H22dai6">#REF!</definedName>
    <definedName name="H22dai75">#REF!</definedName>
    <definedName name="h30x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a.">#REF!</definedName>
    <definedName name="hai">#N/A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" hidden="1">{#N/A,#N/A,FALSE,"Chi tiÆt"}</definedName>
    <definedName name="Hang_muc_khac">#REF!</definedName>
    <definedName name="hangmuc">#REF!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tho">#REF!</definedName>
    <definedName name="hau">#REF!</definedName>
    <definedName name="hb.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">#REF!</definedName>
    <definedName name="hc.">#REF!</definedName>
    <definedName name="hc0.75">#REF!</definedName>
    <definedName name="Hcb">#REF!</definedName>
    <definedName name="HCM">#REF!</definedName>
    <definedName name="HCNA" hidden="1">{"'Sheet1'!$L$16"}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">#REF!</definedName>
    <definedName name="Hdb">#REF!</definedName>
    <definedName name="HDC">#REF!</definedName>
    <definedName name="hdd">#REF!</definedName>
    <definedName name="Hdtt">#REF!</definedName>
    <definedName name="HDU">#REF!</definedName>
    <definedName name="HDV">#REF!</definedName>
    <definedName name="HE_SO_KHO_KHAN_CANG_DAY">#REF!</definedName>
    <definedName name="Heä_soá_laép_xaø_H">1.7</definedName>
    <definedName name="heä_soá_sình_laày">#REF!</definedName>
    <definedName name="Hello">#N/A</definedName>
    <definedName name="HeSo">#REF!</definedName>
    <definedName name="HFFTRB">#REF!</definedName>
    <definedName name="HFFTSF">#REF!</definedName>
    <definedName name="Hg">#REF!</definedName>
    <definedName name="hgh" hidden="1">{"'Sheet1'!$L$16"}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HUHOI">[0]!HHUHOI</definedName>
    <definedName name="HHxm">#REF!</definedName>
    <definedName name="HiddenRows" hidden="1">#REF!</definedName>
    <definedName name="hien">#REF!</definedName>
    <definedName name="HIHIHIHOI" hidden="1">{"'Sheet1'!$L$16"}</definedName>
    <definedName name="Hinh_thuc">#REF!</definedName>
    <definedName name="HiÕu">#REF!</definedName>
    <definedName name="HJ" hidden="1">{"'Sheet1'!$L$16"}</definedName>
    <definedName name="hjk" hidden="1">{"'Sheet1'!$L$16"}</definedName>
    <definedName name="H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IC">#REF!</definedName>
    <definedName name="HLU">#REF!</definedName>
    <definedName name="HMC">#REF!</definedName>
    <definedName name="HMS">#REF!</definedName>
    <definedName name="HMVLNCM">#REF!</definedName>
    <definedName name="hnhmnm" hidden="1">{"'Sheet1'!$L$16"}</definedName>
    <definedName name="hnm" hidden="1">{"Offgrid",#N/A,FALSE,"OFFGRID";"Region",#N/A,FALSE,"REGION";"Offgrid -2",#N/A,FALSE,"OFFGRID";"WTP",#N/A,FALSE,"WTP";"WTP -2",#N/A,FALSE,"WTP";"Project",#N/A,FALSE,"PROJECT";"Summary -2",#N/A,FALSE,"SUMMARY"}</definedName>
    <definedName name="ho">#REF!</definedName>
    <definedName name="HÖ_sè_l__ng">#REF!</definedName>
    <definedName name="hÖ_sè_vËt_liÖu_ho__b_nh">#REF!</definedName>
    <definedName name="hoc">55000</definedName>
    <definedName name="HOCMON">#REF!</definedName>
    <definedName name="hodao">#REF!</definedName>
    <definedName name="hoida">#REF!</definedName>
    <definedName name="hoigio">#REF!</definedName>
    <definedName name="holan">#REF!</definedName>
    <definedName name="HOME_MANP">#REF!</definedName>
    <definedName name="HOMEOFFICE_COST">#REF!</definedName>
    <definedName name="Hong_Quang">#REF!</definedName>
    <definedName name="Hopnoicap">#REF!</definedName>
    <definedName name="Hoten">#REF!</definedName>
    <definedName name="Hoto">#REF!</definedName>
    <definedName name="hotrongcay">#REF!</definedName>
    <definedName name="Hoü_vaì_tãn">#REF!</definedName>
    <definedName name="Hp">#REF!</definedName>
    <definedName name="HPCAU10">#REF!</definedName>
    <definedName name="HPCAU22">#REF!</definedName>
    <definedName name="HPCAU7">#REF!</definedName>
    <definedName name="HPCAU8">#REF!</definedName>
    <definedName name="HPCAU9">#REF!</definedName>
    <definedName name="HPKHAC">#REF!</definedName>
    <definedName name="HR">#REF!</definedName>
    <definedName name="HRC">#REF!</definedName>
    <definedName name="hs">3.36</definedName>
    <definedName name="Hs_mtc">#REF!</definedName>
    <definedName name="Hs_NC">#REF!</definedName>
    <definedName name="Hsc">#REF!</definedName>
    <definedName name="HSCK">#REF!</definedName>
    <definedName name="hscpc">#REF!</definedName>
    <definedName name="HSCPCC">#REF!</definedName>
    <definedName name="hscpcd">#REF!</definedName>
    <definedName name="hscq">#REF!</definedName>
    <definedName name="HSCT3">0.1</definedName>
    <definedName name="hsd">#REF!</definedName>
    <definedName name="HSDBGT">#REF!</definedName>
    <definedName name="hsdc">#REF!</definedName>
    <definedName name="hsdc1">#REF!</definedName>
    <definedName name="HSDN">2.5</definedName>
    <definedName name="HSFTRB">#REF!</definedName>
    <definedName name="HSGG">#N/A</definedName>
    <definedName name="HSHH">#REF!</definedName>
    <definedName name="HSHHUT">#REF!</definedName>
    <definedName name="hsk">#REF!</definedName>
    <definedName name="HSKK35">#REF!</definedName>
    <definedName name="HSKT">#REF!</definedName>
    <definedName name="hskt1">#REF!</definedName>
    <definedName name="hskt2">#REF!</definedName>
    <definedName name="HSKTST">#REF!</definedName>
    <definedName name="hskv">#REF!</definedName>
    <definedName name="hsl">#REF!</definedName>
    <definedName name="HSlan">#REF!</definedName>
    <definedName name="HSLT">#REF!</definedName>
    <definedName name="hslx">#REF!</definedName>
    <definedName name="HSLXH">1.7</definedName>
    <definedName name="HSLXP">#REF!</definedName>
    <definedName name="hsm">1.4</definedName>
    <definedName name="hsmn">#REF!</definedName>
    <definedName name="hsn">0.5</definedName>
    <definedName name="hsnc_cau">1.626</definedName>
    <definedName name="hsnc_cau2">1.626</definedName>
    <definedName name="hsnc_d">1.6356</definedName>
    <definedName name="hsnc_d2">1.6356</definedName>
    <definedName name="hsncd">#REF!</definedName>
    <definedName name="HSQD">#REF!</definedName>
    <definedName name="HSSL">#REF!</definedName>
    <definedName name="hßm4">#REF!</definedName>
    <definedName name="hstb">#REF!</definedName>
    <definedName name="hstdtk">#REF!</definedName>
    <definedName name="hsthep">#REF!</definedName>
    <definedName name="HSTHEPDEN">#REF!</definedName>
    <definedName name="hstn">#REF!</definedName>
    <definedName name="HSTNDN">#REF!</definedName>
    <definedName name="Hstt">#REF!</definedName>
    <definedName name="hsUd">#REF!</definedName>
    <definedName name="HSVAT">#REF!</definedName>
    <definedName name="HSVC">#REF!</definedName>
    <definedName name="HSVC1">#REF!</definedName>
    <definedName name="HSVC2">#REF!</definedName>
    <definedName name="HSVC3">#REF!</definedName>
    <definedName name="hsvl">#REF!</definedName>
    <definedName name="hsvl2">1</definedName>
    <definedName name="HSXA">#REF!</definedName>
    <definedName name="hsxk">#REF!</definedName>
    <definedName name="hsxm">#REF!</definedName>
    <definedName name="HT">#REF!</definedName>
    <definedName name="HTD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_xoa2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TN">#REF!</definedName>
    <definedName name="HTNC">#REF!</definedName>
    <definedName name="HTS">#REF!</definedName>
    <definedName name="HTT">#REF!</definedName>
    <definedName name="HTU">#REF!</definedName>
    <definedName name="HTV">#REF!</definedName>
    <definedName name="HTVC">#REF!</definedName>
    <definedName name="HTVL">#REF!</definedName>
    <definedName name="hu" hidden="1">{"'Sheet1'!$L$16"}</definedName>
    <definedName name="HUB">#REF!</definedName>
    <definedName name="hung" hidden="1">{"'Sheet1'!$L$16"}</definedName>
    <definedName name="huy" hidden="1">{"'Sheet1'!$L$16"}</definedName>
    <definedName name="huy_xoa" hidden="1">{"'Sheet1'!$L$16"}</definedName>
    <definedName name="huy_xoa2" hidden="1">{"'Sheet1'!$L$16"}</definedName>
    <definedName name="HUYHAN">#REF!</definedName>
    <definedName name="HV">#REF!</definedName>
    <definedName name="hvac">#REF!</definedName>
    <definedName name="hvacctr">#REF!</definedName>
    <definedName name="hvacgis">#REF!</definedName>
    <definedName name="hvacgis4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k">#REF!</definedName>
    <definedName name="Hxn">#REF!</definedName>
    <definedName name="I">#REF!</definedName>
    <definedName name="I_A">#REF!</definedName>
    <definedName name="I_B">#REF!</definedName>
    <definedName name="I_c">#REF!</definedName>
    <definedName name="I_p">#REF!</definedName>
    <definedName name="Ìdfd" hidden="1">{"'Sheet1'!$L$16"}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MANP">#REF!</definedName>
    <definedName name="INF">#REF!</definedName>
    <definedName name="Ing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Òu_chØnh_theo_TT03">hsm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" hidden="1">{"'Sheet1'!$L$16"}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WTP">#REF!</definedName>
    <definedName name="Îyrtytrytrytryyyyyyyyyyyyyy" hidden="1">{"'Sheet1'!$L$16"}</definedName>
    <definedName name="j">#REF!</definedName>
    <definedName name="J.O">#REF!</definedName>
    <definedName name="J.O_GT">#REF!</definedName>
    <definedName name="j1.">#REF!</definedName>
    <definedName name="j2..">#REF!</definedName>
    <definedName name="j356C8">#REF!</definedName>
    <definedName name="J81j81">#REF!</definedName>
    <definedName name="JH" hidden="1">{"'Sheet1'!$L$16"}</definedName>
    <definedName name="JHJ" hidden="1">{"'Sheet1'!$L$16"}</definedName>
    <definedName name="jhk" hidden="1">{"'Sheet1'!$L$16"}</definedName>
    <definedName name="jhnjnn">#REF!</definedName>
    <definedName name="jkjhk" hidden="1">{"'Sheet1'!$L$16"}</definedName>
    <definedName name="JKJK" hidden="1">{"'Sheet1'!$L$16"}</definedName>
    <definedName name="JLJKL" hidden="1">{"'Sheet1'!$L$16"}</definedName>
    <definedName name="k">#REF!</definedName>
    <definedName name="k..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xoa" hidden="1">{"Offgrid",#N/A,FALSE,"OFFGRID";"Region",#N/A,FALSE,"REGION";"Offgrid -2",#N/A,FALSE,"OFFGRID";"WTP",#N/A,FALSE,"WTP";"WTP -2",#N/A,FALSE,"WTP";"Project",#N/A,FALSE,"PROJECT";"Summary -2",#N/A,FALSE,"SUMMARY"}</definedName>
    <definedName name="k_xoa2" hidden="1">{"Offgrid",#N/A,FALSE,"OFFGRID";"Region",#N/A,FALSE,"REGION";"Offgrid -2",#N/A,FALSE,"OFFGRID";"WTP",#N/A,FALSE,"WTP";"WTP -2",#N/A,FALSE,"WTP";"Project",#N/A,FALSE,"PROJECT";"Summary -2",#N/A,FALSE,"SUMMARY"}</definedName>
    <definedName name="k2b">#REF!</definedName>
    <definedName name="KA">#REF!</definedName>
    <definedName name="ka.">#REF!</definedName>
    <definedName name="KAE">#REF!</definedName>
    <definedName name="KAS">#REF!</definedName>
    <definedName name="kb">#REF!</definedName>
    <definedName name="KBTBT">#REF!</definedName>
    <definedName name="kc">#REF!</definedName>
    <definedName name="kcdd">#REF!</definedName>
    <definedName name="kcg">#REF!</definedName>
    <definedName name="kcong">#REF!</definedName>
    <definedName name="Kcto">#REF!</definedName>
    <definedName name="Kctx">#REF!</definedName>
    <definedName name="KDC">#REF!</definedName>
    <definedName name="kdien">#REF!</definedName>
    <definedName name="KE_HOACH_VON_PHU_THU">#REF!</definedName>
    <definedName name="KeBve">#REF!</definedName>
    <definedName name="kem">#REF!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mong">#REF!</definedName>
    <definedName name="KgNXOLdk">#REF!</definedName>
    <definedName name="Kgsan">#REF!</definedName>
    <definedName name="kh">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anhdonnoitrunggiannoidieuchinh">#REF!</definedName>
    <definedName name="Khao_sat__bcnckt__thiÕt_kÕ_phÝ">#REF!</definedName>
    <definedName name="KHCT">#REF!</definedName>
    <definedName name="Khèi_luîng_dao_dat">#REF!</definedName>
    <definedName name="KHKQKD">#REF!</definedName>
    <definedName name="KHldatcat">#REF!</definedName>
    <definedName name="KHO_CONG_TRINH">#REF!</definedName>
    <definedName name="KHO_CONG_TRINH_DI_CHUYEN_BO_MAY_THI_CONG">#REF!</definedName>
    <definedName name="khoanbt">#N/A</definedName>
    <definedName name="khoand">#N/A</definedName>
    <definedName name="khoanda">#N/A</definedName>
    <definedName name="khoannhoi">'[4]R&amp;P'!$G$385</definedName>
    <definedName name="khoansat">#N/A</definedName>
    <definedName name="khoantay">#REF!</definedName>
    <definedName name="khoanthep">#N/A</definedName>
    <definedName name="khoanxd">#N/A</definedName>
    <definedName name="khobac">#REF!</definedName>
    <definedName name="KHOI_LUONG_DAO_DAT_MONG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HUE">#REF!</definedName>
    <definedName name="KhuDanCuDucXuan">#REF!</definedName>
    <definedName name="KhuVHthethaoTongDich">#REF!</definedName>
    <definedName name="KhuyenmaiUPS">"AutoShape 264"</definedName>
    <definedName name="kich">#N/A</definedName>
    <definedName name="kich18">#N/A</definedName>
    <definedName name="kich250">'[4]R&amp;P'!$G$244</definedName>
    <definedName name="kich500">'[4]R&amp;P'!$G$248</definedName>
    <definedName name="kiem">#REF!</definedName>
    <definedName name="Kiem_tra_trung_ten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NH_PHI_TOAN_CONG_TRINH">#REF!</definedName>
    <definedName name="Kinh_phÝ_thùc_hiÖn_dÒn_bï">#REF!</definedName>
    <definedName name="kip">#N/A</definedName>
    <definedName name="kipdien">#REF!</definedName>
    <definedName name="kj">#REF!</definedName>
    <definedName name="kjk" hidden="1">{"'Sheet1'!$L$16"}</definedName>
    <definedName name="KKE_Sheet10_List">#REF!</definedName>
    <definedName name="kkk">#REF!</definedName>
    <definedName name="KL" hidden="1">{"'Sheet1'!$L$16"}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v">[14]Sheet1!$I$2:$AE$3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NEHT">#REF!</definedName>
    <definedName name="Kng">#REF!</definedName>
    <definedName name="KP">#REF!</definedName>
    <definedName name="kp1ph">#REF!</definedName>
    <definedName name="KQ_Truong">#REF!</definedName>
    <definedName name="Ks">#REF!</definedName>
    <definedName name="ksbn" hidden="1">{"'Sheet1'!$L$16"}</definedName>
    <definedName name="KSDA" hidden="1">{"'Sheet1'!$L$16"}</definedName>
    <definedName name="kshn" hidden="1">{"'Sheet1'!$L$16"}</definedName>
    <definedName name="ksls" hidden="1">{"'Sheet1'!$L$16"}</definedName>
    <definedName name="KSTK">#REF!</definedName>
    <definedName name="kt">#REF!</definedName>
    <definedName name="ktc">#REF!</definedName>
    <definedName name="Kte">#REF!</definedName>
    <definedName name="kv">#REF!</definedName>
    <definedName name="KVC">#REF!</definedName>
    <definedName name="kvl">1.166</definedName>
    <definedName name="Kxc">#REF!</definedName>
    <definedName name="Kxp">#REF!</definedName>
    <definedName name="Ky">#REF!</definedName>
    <definedName name="Ký_nép">#REF!</definedName>
    <definedName name="KÝch_100_T">#REF!</definedName>
    <definedName name="KÝch_200_T">#REF!</definedName>
    <definedName name="KÝch_50_T">#REF!</definedName>
    <definedName name="l">#REF!</definedName>
    <definedName name="l__ng_th_ng">#REF!</definedName>
    <definedName name="l_1">#REF!</definedName>
    <definedName name="L_mong">#REF!</definedName>
    <definedName name="l1d">#REF!</definedName>
    <definedName name="l2.">#REF!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">#REF!</definedName>
    <definedName name="laikhdz">#REF!</definedName>
    <definedName name="laisuat">#REF!</definedName>
    <definedName name="lan">#REF!</definedName>
    <definedName name="lancan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'[15]M 67'!$A$37:$F$40</definedName>
    <definedName name="Lapmay">#REF!</definedName>
    <definedName name="laptram">#REF!</definedName>
    <definedName name="lat">#REF!</definedName>
    <definedName name="Lb">#REF!</definedName>
    <definedName name="LBR">#REF!</definedName>
    <definedName name="LBS_22">107800000</definedName>
    <definedName name="LC5_total">#REF!</definedName>
    <definedName name="LC6_total">#REF!</definedName>
    <definedName name="LCB">#REF!</definedName>
    <definedName name="lcc">#N/A</definedName>
    <definedName name="LCD">#REF!</definedName>
    <definedName name="Lcot">#REF!</definedName>
    <definedName name="LCT">#REF!</definedName>
    <definedName name="Ld">#REF!</definedName>
    <definedName name="LDAM">#REF!</definedName>
    <definedName name="Ldatcat">#REF!</definedName>
    <definedName name="ldm">#REF!</definedName>
    <definedName name="LDTamDan">#REF!</definedName>
    <definedName name="Leâ_Coâng_Minh">#REF!</definedName>
    <definedName name="Lf">#REF!</definedName>
    <definedName name="LgL">#REF!</definedName>
    <definedName name="lh">#REF!</definedName>
    <definedName name="LiendanhVUTRAC">#REF!</definedName>
    <definedName name="LIET_KE_VI_TRI_DZ0.4KV">#REF!</definedName>
    <definedName name="LIET_KE_VI_TRI_DZ22KV">#REF!</definedName>
    <definedName name="LietKeDZ">#REF!</definedName>
    <definedName name="limcount" hidden="1">13</definedName>
    <definedName name="line15">#REF!</definedName>
    <definedName name="LiÖt_ke_cac_loai_cét">#REF!</definedName>
    <definedName name="list">#REF!</definedName>
    <definedName name="ljkl" hidden="1">{"'Sheet1'!$L$16"}</definedName>
    <definedName name="LK" hidden="1">{"'Sheet1'!$L$16"}</definedName>
    <definedName name="LK_hathe">#REF!</definedName>
    <definedName name="LLs">#REF!</definedName>
    <definedName name="LM">#REF!</definedName>
    <definedName name="Lmk">#REF!</definedName>
    <definedName name="LMU">#REF!</definedName>
    <definedName name="LMUSelected">#REF!</definedName>
    <definedName name="LN">#REF!</definedName>
    <definedName name="lnm">#N/A</definedName>
    <definedName name="Lnsc">#REF!</definedName>
    <definedName name="lntt">#REF!</definedName>
    <definedName name="LO283K">#REF!</definedName>
    <definedName name="LO815K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HUNGTU">#REF!</definedName>
    <definedName name="LoaiCT">#REF!</definedName>
    <definedName name="LOAÏI_CHÖÙNG_TÖØ">#REF!</definedName>
    <definedName name="loaimuong">#REF!</definedName>
    <definedName name="LoaixeH">#REF!</definedName>
    <definedName name="LoaixeXB">#REF!</definedName>
    <definedName name="loinhuan">#REF!</definedName>
    <definedName name="lon">#REF!</definedName>
    <definedName name="LOOP">#REF!</definedName>
    <definedName name="Lop10A1">#REF!</definedName>
    <definedName name="Lop10A13">#REF!</definedName>
    <definedName name="Lop10A5">#REF!</definedName>
    <definedName name="Lop12A10">#REF!</definedName>
    <definedName name="Lop12A8">#REF!</definedName>
    <definedName name="Lop12A9">#REF!</definedName>
    <definedName name="Loss_tec">#REF!</definedName>
    <definedName name="LRMC">#REF!</definedName>
    <definedName name="lrung">#REF!</definedName>
    <definedName name="LSPCG">#REF!</definedName>
    <definedName name="LSPKM900">#REF!</definedName>
    <definedName name="LSPTT">#REF!</definedName>
    <definedName name="lt">#REF!</definedName>
    <definedName name="LTD">#REF!</definedName>
    <definedName name="ltdbgt">#REF!</definedName>
    <definedName name="LTGTQM">#REF!</definedName>
    <definedName name="ltre">#REF!</definedName>
    <definedName name="LTTKM900">#REF!</definedName>
    <definedName name="lu12.2">#REF!</definedName>
    <definedName name="lu14.5">#REF!</definedName>
    <definedName name="lu15.5">#REF!</definedName>
    <definedName name="lu8.5">#REF!</definedName>
    <definedName name="lulop16">'[4]R&amp;P'!$G$167</definedName>
    <definedName name="lulop25">#N/A</definedName>
    <definedName name="luoichanrac">#REF!</definedName>
    <definedName name="luoncap">'[4]R&amp;P'!$G$250</definedName>
    <definedName name="Luong">#REF!</definedName>
    <definedName name="luong_camay">#REF!</definedName>
    <definedName name="luong1">#REF!</definedName>
    <definedName name="LuongGoiXuat">#REF!</definedName>
    <definedName name="LuongXuatBan">#REF!</definedName>
    <definedName name="lurung16">'[4]R&amp;P'!$G$172</definedName>
    <definedName name="lurung25">#N/A</definedName>
    <definedName name="luthep10">'[4]R&amp;P'!$G$179</definedName>
    <definedName name="luthep12">#N/A</definedName>
    <definedName name="luthep8.5">#N/A</definedName>
    <definedName name="luuthong">#REF!</definedName>
    <definedName name="lv..">#REF!</definedName>
    <definedName name="lVC">#REF!</definedName>
    <definedName name="lvr..">#REF!</definedName>
    <definedName name="LVT">#REF!</definedName>
    <definedName name="LVX">#REF!</definedName>
    <definedName name="Lx">#REF!</definedName>
    <definedName name="LX100N">#REF!</definedName>
    <definedName name="m">#REF!</definedName>
    <definedName name="m_lcbn">#REF!</definedName>
    <definedName name="m_lcbn2">#REF!</definedName>
    <definedName name="m_lcbn3">#REF!</definedName>
    <definedName name="m_lcbn4">#REF!</definedName>
    <definedName name="m_lcbn5">#REF!</definedName>
    <definedName name="m_rut_bsns1">#REF!</definedName>
    <definedName name="m_rut_bsns2">#REF!</definedName>
    <definedName name="m_rut_bsns3">#REF!</definedName>
    <definedName name="m_rut_bsns4">#REF!</definedName>
    <definedName name="M_y_trén_250_l">#REF!</definedName>
    <definedName name="M0.4">#REF!</definedName>
    <definedName name="m1.">#REF!</definedName>
    <definedName name="m10_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1_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1m">#REF!</definedName>
    <definedName name="m2_">#REF!</definedName>
    <definedName name="M2H">#REF!</definedName>
    <definedName name="m2m">#REF!</definedName>
    <definedName name="m3_">#REF!</definedName>
    <definedName name="m3_betong">#REF!</definedName>
    <definedName name="m3m">#REF!</definedName>
    <definedName name="m4_">#REF!</definedName>
    <definedName name="m4m">#REF!</definedName>
    <definedName name="m5_">#REF!</definedName>
    <definedName name="m6_">#REF!</definedName>
    <definedName name="m7_">#REF!</definedName>
    <definedName name="m8_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9_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nxt">#REF!</definedName>
    <definedName name="mahang_tondk">#REF!</definedName>
    <definedName name="mahieu">#REF!</definedName>
    <definedName name="MAJ_CON_EQP">#REF!</definedName>
    <definedName name="MaKhachNhapXuat">#REF!</definedName>
    <definedName name="MaMay_Q">#N/A</definedName>
    <definedName name="MaNhapXuat">#REF!</definedName>
    <definedName name="MANPP">#REF!</definedName>
    <definedName name="MAÕCOÙ">#REF!</definedName>
    <definedName name="MAÕNÔÏ">#REF!</definedName>
    <definedName name="Mat_cau">#REF!</definedName>
    <definedName name="MatDuong">#REF!</definedName>
    <definedName name="MATK">#REF!</definedName>
    <definedName name="MATP_GT">#REF!</definedName>
    <definedName name="Maùy_bieán_aùp_löïc_110_22_15KV___40MVA">#REF!</definedName>
    <definedName name="Maùy_thi_coâng">"mtc"</definedName>
    <definedName name="MAVANKHUON">#REF!</definedName>
    <definedName name="MAVLTHDN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cat_uo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luån_cap_15_KW">#REF!</definedName>
    <definedName name="May_mai_2.7_KW">#REF!</definedName>
    <definedName name="May_nÐn_khÝ_10_m3_ph">#REF!</definedName>
    <definedName name="May_nÐn_khÝ_9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rhhbtn100">#REF!</definedName>
    <definedName name="mayrhhbtn65">#REF!</definedName>
    <definedName name="mayui110">#REF!</definedName>
    <definedName name="mazut">#REF!</definedName>
    <definedName name="MB20nc">#REF!</definedName>
    <definedName name="MB20vc">#REF!</definedName>
    <definedName name="MB20vl">#REF!</definedName>
    <definedName name="MBA">#REF!</definedName>
    <definedName name="Mba1p">#REF!</definedName>
    <definedName name="Mba3p">#REF!</definedName>
    <definedName name="Mbb3p">#REF!</definedName>
    <definedName name="Mbn1p">#REF!</definedName>
    <definedName name="MBT">#REF!</definedName>
    <definedName name="Mbtong">#REF!</definedName>
    <definedName name="mc">#REF!</definedName>
    <definedName name="mc1.5">#REF!</definedName>
    <definedName name="mc1.5s7">#REF!</definedName>
    <definedName name="mcbt">#REF!</definedName>
    <definedName name="mcgd">#REF!</definedName>
    <definedName name="mcgds7">#REF!</definedName>
    <definedName name="MDBT">#REF!</definedName>
    <definedName name="me">#REF!</definedName>
    <definedName name="Mè_A1">#REF!</definedName>
    <definedName name="Mè_A2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ETAL">#REF!</definedName>
    <definedName name="MG_A">#REF!</definedName>
    <definedName name="MHDG">#REF!</definedName>
    <definedName name="mhy" hidden="1">{"'Sheet1'!$L$16"}</definedName>
    <definedName name="mi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iyu" hidden="1">{"'Sheet1'!$L$16"}</definedName>
    <definedName name="MKH">#REF!</definedName>
    <definedName name="mlc_pg">#REF!</definedName>
    <definedName name="mlc_pg2">#REF!</definedName>
    <definedName name="mlc_pg3">#REF!</definedName>
    <definedName name="mlc_pg4">#REF!</definedName>
    <definedName name="mlc_pg5">#REF!</definedName>
    <definedName name="mlc_pg6">#REF!</definedName>
    <definedName name="mlc_pg7">#REF!</definedName>
    <definedName name="mlc_pg8">#REF!</definedName>
    <definedName name="mlc_pg9">#REF!</definedName>
    <definedName name="MM">#REF!</definedName>
    <definedName name="MN">#REF!</definedName>
    <definedName name="MN12DZ22">#REF!</definedName>
    <definedName name="MN15DZ22">#REF!</definedName>
    <definedName name="MN18DZ22">#REF!</definedName>
    <definedName name="mnkhi">#REF!</definedName>
    <definedName name="MNPP">#REF!</definedName>
    <definedName name="mo" hidden="1">{"'Sheet1'!$L$16"}</definedName>
    <definedName name="MODIFY">#REF!</definedName>
    <definedName name="moi" hidden="1">{"'Sheet1'!$L$16"}</definedName>
    <definedName name="mongbang">#REF!</definedName>
    <definedName name="mongdon">#REF!</definedName>
    <definedName name="MONGMSDZ04">#REF!</definedName>
    <definedName name="Morning">#N/A</definedName>
    <definedName name="Morong">#REF!</definedName>
    <definedName name="Morong4054_85">#REF!</definedName>
    <definedName name="morong4054_98">#REF!</definedName>
    <definedName name="Moùng">#REF!</definedName>
    <definedName name="mR">#REF!</definedName>
    <definedName name="mrai">#REF!</definedName>
    <definedName name="MS5DZ22">#REF!</definedName>
    <definedName name="MS6DZ22">#REF!</definedName>
    <definedName name="MS7DZ22">#REF!</definedName>
    <definedName name="msan">#REF!</definedName>
    <definedName name="MSCT">#REF!</definedName>
    <definedName name="MST">#REF!</definedName>
    <definedName name="msvt_bg">#REF!</definedName>
    <definedName name="MSVT_TAM">#REF!</definedName>
    <definedName name="MT2DZ22">#REF!</definedName>
    <definedName name="MT3DZ22">#REF!</definedName>
    <definedName name="mtcdg">#REF!</definedName>
    <definedName name="MTCLD">#REF!</definedName>
    <definedName name="MTCT">#REF!</definedName>
    <definedName name="mtk">#REF!</definedName>
    <definedName name="MTMAC12">#REF!</definedName>
    <definedName name="MTN">#REF!</definedName>
    <definedName name="mtram">#REF!</definedName>
    <definedName name="Mtt">#REF!</definedName>
    <definedName name="Mtth">#REF!</definedName>
    <definedName name="MttI">#REF!</definedName>
    <definedName name="MttII">#REF!</definedName>
    <definedName name="MttX">#REF!</definedName>
    <definedName name="MTXL">#REF!</definedName>
    <definedName name="Mu">#REF!</definedName>
    <definedName name="Mu_">#REF!</definedName>
    <definedName name="MUA">#REF!</definedName>
    <definedName name="MUA_SAM_DAY_SU_PHU_KIEN">#REF!</definedName>
    <definedName name="MUA_SAM_DUNG_CU_CHUAN_BI_SAN_XUAT">#REF!</definedName>
    <definedName name="MUA_SAM_THIET_BI">#REF!</definedName>
    <definedName name="MUA_SAM_VAT_LIEU_CHINH">#REF!</definedName>
    <definedName name="mui">#REF!</definedName>
    <definedName name="mxlat">#REF!</definedName>
    <definedName name="mxuc">#REF!</definedName>
    <definedName name="myle">#REF!</definedName>
    <definedName name="n">#REF!</definedName>
    <definedName name="N.THAÙNG">#REF!</definedName>
    <definedName name="n_1">#REF!</definedName>
    <definedName name="N_1111">#REF!</definedName>
    <definedName name="N_1112">#REF!</definedName>
    <definedName name="N_1121">#REF!</definedName>
    <definedName name="N_1122">#REF!</definedName>
    <definedName name="N_1131">#REF!</definedName>
    <definedName name="N_1132">#REF!</definedName>
    <definedName name="N_131">#REF!</definedName>
    <definedName name="N_1331">#REF!</definedName>
    <definedName name="N_1332">#REF!</definedName>
    <definedName name="N_1338">#REF!</definedName>
    <definedName name="N_1388">#REF!</definedName>
    <definedName name="N_139">#REF!</definedName>
    <definedName name="N_141">#REF!</definedName>
    <definedName name="N_1421">#REF!</definedName>
    <definedName name="N_1422">#REF!</definedName>
    <definedName name="N_144">#REF!</definedName>
    <definedName name="N_152">#REF!</definedName>
    <definedName name="N_1531">#REF!</definedName>
    <definedName name="N_1532">#REF!</definedName>
    <definedName name="N_154">#REF!</definedName>
    <definedName name="N_155">#REF!</definedName>
    <definedName name="N_156">#REF!</definedName>
    <definedName name="n_2">#REF!</definedName>
    <definedName name="N_2111">#REF!</definedName>
    <definedName name="N_2112">#REF!</definedName>
    <definedName name="N_2113">#REF!</definedName>
    <definedName name="N_2114">#REF!</definedName>
    <definedName name="N_2115">#REF!</definedName>
    <definedName name="N_2118">#REF!</definedName>
    <definedName name="N_2131">#REF!</definedName>
    <definedName name="N_2132">#REF!</definedName>
    <definedName name="N_2134">#REF!</definedName>
    <definedName name="N_2138">#REF!</definedName>
    <definedName name="N_2141">#REF!</definedName>
    <definedName name="N_2142">#REF!</definedName>
    <definedName name="N_2143">#REF!</definedName>
    <definedName name="N_2411">#REF!</definedName>
    <definedName name="N_2412">#REF!</definedName>
    <definedName name="N_2413">#REF!</definedName>
    <definedName name="N_244">#REF!</definedName>
    <definedName name="n_3">#REF!</definedName>
    <definedName name="N_311">#REF!</definedName>
    <definedName name="N_315">#REF!</definedName>
    <definedName name="N_331">#REF!</definedName>
    <definedName name="N_33311">#REF!</definedName>
    <definedName name="N_33312">#REF!</definedName>
    <definedName name="N_3333">#REF!</definedName>
    <definedName name="N_3334">#REF!</definedName>
    <definedName name="N_3337">#REF!</definedName>
    <definedName name="N_3338">#REF!</definedName>
    <definedName name="N_3339">#REF!</definedName>
    <definedName name="N_334">#REF!</definedName>
    <definedName name="N_3383">#REF!</definedName>
    <definedName name="N_3384">#REF!</definedName>
    <definedName name="N_3388">#REF!</definedName>
    <definedName name="N_411">#REF!</definedName>
    <definedName name="N_412">#REF!</definedName>
    <definedName name="N_413">#REF!</definedName>
    <definedName name="N_415">#REF!</definedName>
    <definedName name="N_416">#REF!</definedName>
    <definedName name="N_4211">#REF!</definedName>
    <definedName name="N_4212">#REF!</definedName>
    <definedName name="N_441">#REF!</definedName>
    <definedName name="N_5111">#REF!</definedName>
    <definedName name="N_621">#REF!</definedName>
    <definedName name="N_622">#REF!</definedName>
    <definedName name="N_6271">#REF!</definedName>
    <definedName name="N_6272">#REF!</definedName>
    <definedName name="N_6273">#REF!</definedName>
    <definedName name="N_6274">#REF!</definedName>
    <definedName name="N_6277">#REF!</definedName>
    <definedName name="N_6278">#REF!</definedName>
    <definedName name="N_632">#REF!</definedName>
    <definedName name="N_6412">#REF!</definedName>
    <definedName name="N_6417">#REF!</definedName>
    <definedName name="N_6421">#REF!</definedName>
    <definedName name="N_6422">#REF!</definedName>
    <definedName name="N_6423">#REF!</definedName>
    <definedName name="N_6424">#REF!</definedName>
    <definedName name="N_6425">#REF!</definedName>
    <definedName name="N_6427">#REF!</definedName>
    <definedName name="N_6428">#REF!</definedName>
    <definedName name="N_711">#REF!</definedName>
    <definedName name="N_721">#REF!</definedName>
    <definedName name="N_811">#REF!</definedName>
    <definedName name="N_821">#REF!</definedName>
    <definedName name="N_911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GTGTKT">#REF!</definedName>
    <definedName name="N_lchae">#REF!</definedName>
    <definedName name="N_NPT">#REF!</definedName>
    <definedName name="N_P">#REF!</definedName>
    <definedName name="N_run">#REF!</definedName>
    <definedName name="N_sed">#REF!</definedName>
    <definedName name="N_TG">#REF!</definedName>
    <definedName name="N_TM">#REF!</definedName>
    <definedName name="N_TSCD">#REF!</definedName>
    <definedName name="N_TSLD">#REF!</definedName>
    <definedName name="N_V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m">#REF!</definedName>
    <definedName name="NAMCHODON">#REF!</definedName>
    <definedName name="Name">#REF!</definedName>
    <definedName name="Nan_khoi_cong">#REF!</definedName>
    <definedName name="naunhua">#N/A</definedName>
    <definedName name="nc">#REF!</definedName>
    <definedName name="nc.3">#REF!</definedName>
    <definedName name="nc.4">#REF!</definedName>
    <definedName name="nc_btm10">#REF!</definedName>
    <definedName name="nc_btm100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D100">#REF!</definedName>
    <definedName name="NCBD200">#REF!</definedName>
    <definedName name="NCBD250">#REF!</definedName>
    <definedName name="ncc">1.183</definedName>
    <definedName name="NCC2.5">#REF!</definedName>
    <definedName name="NCC2.7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">1.066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">#REF!</definedName>
    <definedName name="ncgff">#REF!</definedName>
    <definedName name="NCKday">#REF!</definedName>
    <definedName name="NCKT">#REF!</definedName>
    <definedName name="NCLD">#REF!</definedName>
    <definedName name="NCMTC">#REF!</definedName>
    <definedName name="ncong">#REF!</definedName>
    <definedName name="NCPP">#REF!</definedName>
    <definedName name="NCT_BKTC">#REF!</definedName>
    <definedName name="nctn">#REF!</definedName>
    <definedName name="nctram">#REF!</definedName>
    <definedName name="ncv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cxlkcs">#REF!</definedName>
    <definedName name="ncxlkd">#REF!</definedName>
    <definedName name="ncxlkh">#REF!</definedName>
    <definedName name="ncxlkt">#REF!</definedName>
    <definedName name="ncxlktnl">#REF!</definedName>
    <definedName name="ncxlpxsx">#REF!</definedName>
    <definedName name="ncxltc">#REF!</definedName>
    <definedName name="ndc">#REF!</definedName>
    <definedName name="NDFN">#REF!</definedName>
    <definedName name="NDFP">#REF!</definedName>
    <definedName name="Ne" hidden="1">{"'Sheet1'!$L$16"}</definedName>
    <definedName name="NECCO">#REF!</definedName>
    <definedName name="NECCO_bill">#REF!</definedName>
    <definedName name="NECCO_VL">#REF!</definedName>
    <definedName name="NenDuong">#REF!</definedName>
    <definedName name="nenkhi">#N/A</definedName>
    <definedName name="nenkhi10m3">'[4]R&amp;P'!$G$337</definedName>
    <definedName name="nenkhi1200">'[4]R&amp;P'!$G$338</definedName>
    <definedName name="nenkhi17">#N/A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'[4]R&amp;P'!$G$84</definedName>
    <definedName name="neo4T">#N/A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XT">#REF!</definedName>
    <definedName name="NG_THANG">#REF!</definedName>
    <definedName name="Ng_y_c_ng">#REF!</definedName>
    <definedName name="NGAØY">#REF!</definedName>
    <definedName name="NGAØY_02">#REF!</definedName>
    <definedName name="ngau">#REF!</definedName>
    <definedName name="Ngay">#REF!</definedName>
    <definedName name="NgayNhapXuat">#REF!</definedName>
    <definedName name="nght">#REF!</definedName>
    <definedName name="ngu" hidden="1">{"'Sheet1'!$L$16"}</definedName>
    <definedName name="NH">#REF!</definedName>
    <definedName name="Nh_n_cáng">#REF!</definedName>
    <definedName name="NHAÂN_COÂNG">BTRAM</definedName>
    <definedName name="Nhaân_coâng_baäc_3_0_7__Nhoùm_1">"nc"</definedName>
    <definedName name="NHAÄP">#REF!</definedName>
    <definedName name="Nhãm">#REF!</definedName>
    <definedName name="Nhâm_Ctr">#REF!</definedName>
    <definedName name="Nhan_xet_cua_dai">"Picture 1"</definedName>
    <definedName name="Nhancong2">#REF!</definedName>
    <definedName name="Nhapsolieu">#REF!</definedName>
    <definedName name="NHATKY">#REF!</definedName>
    <definedName name="nhcong">#REF!</definedName>
    <definedName name="nhcong1">#REF!</definedName>
    <definedName name="nhcong2">#REF!</definedName>
    <definedName name="nhd">#REF!</definedName>
    <definedName name="nhfffd">{"DZ-TDTB2.XLS","Dcksat.xls"}</definedName>
    <definedName name="NhienlieuNL">#REF!</definedName>
    <definedName name="nhiet">#REF!</definedName>
    <definedName name="nhm" hidden="1">{"'Sheet1'!$L$16"}</definedName>
    <definedName name="nhn">#REF!</definedName>
    <definedName name="NhNgam">#REF!</definedName>
    <definedName name="NHot">#REF!</definedName>
    <definedName name="NhTreo">#REF!</definedName>
    <definedName name="nhu">#REF!</definedName>
    <definedName name="nhua">#REF!</definedName>
    <definedName name="nhua3">#REF!</definedName>
    <definedName name="nhua4">#REF!</definedName>
    <definedName name="nhuad">#REF!</definedName>
    <definedName name="nhutuong">#N/A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l">#REF!</definedName>
    <definedName name="nl1p">#REF!</definedName>
    <definedName name="nl3p">#REF!</definedName>
    <definedName name="NLDLCTG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SCTG">#REF!</definedName>
    <definedName name="NLTK1p">#REF!</definedName>
    <definedName name="nlvl3p">#REF!</definedName>
    <definedName name="nm">#REF!</definedName>
    <definedName name="nmj" hidden="1">{"'Sheet1'!$L$16"}</definedName>
    <definedName name="Nms">#REF!</definedName>
    <definedName name="nn">#REF!</definedName>
    <definedName name="nn1p">#REF!</definedName>
    <definedName name="nn3p">#REF!</definedName>
    <definedName name="nnn" hidden="1">{"'Sheet1'!$L$16"}</definedName>
    <definedName name="nnnc3p">#REF!</definedName>
    <definedName name="nnvl3p">#REF!</definedName>
    <definedName name="No">#REF!</definedName>
    <definedName name="No.9" hidden="1">{"'Sheet1'!$L$16"}</definedName>
    <definedName name="NOÄI_DUNG">#REF!</definedName>
    <definedName name="noc">#REF!</definedName>
    <definedName name="NOISUY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q">#REF!</definedName>
    <definedName name="nqd">#REF!</definedName>
    <definedName name="NQQH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k">#REF!</definedName>
    <definedName name="nsl">#REF!</definedName>
    <definedName name="NSNN">#REF!</definedName>
    <definedName name="nst_nhom">#REF!</definedName>
    <definedName name="nst_socap">#REF!</definedName>
    <definedName name="nst_sothu">#REF!</definedName>
    <definedName name="nt">#REF!</definedName>
    <definedName name="ÑTHH">#REF!</definedName>
    <definedName name="nuoc2">#REF!</definedName>
    <definedName name="nuoc4">#REF!</definedName>
    <definedName name="nuoc5">#REF!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vl">#REF!</definedName>
    <definedName name="o" hidden="1">{"'Sheet1'!$L$16"}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C">#REF!</definedName>
    <definedName name="ODS">#REF!</definedName>
    <definedName name="ODU">#REF!</definedName>
    <definedName name="OM">#REF!</definedName>
    <definedName name="OMC">#REF!</definedName>
    <definedName name="OME">#REF!</definedName>
    <definedName name="OMW">#REF!</definedName>
    <definedName name="ON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pen">#REF!</definedName>
    <definedName name="ophom">#REF!</definedName>
    <definedName name="optbc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m3">#REF!</definedName>
    <definedName name="oto5T">#REF!</definedName>
    <definedName name="oto7T">#REF!</definedName>
    <definedName name="otobt6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ü0">#REF!</definedName>
    <definedName name="Out">#N/A</definedName>
    <definedName name="OutRow">#REF!</definedName>
    <definedName name="ov">#REF!</definedName>
    <definedName name="oxy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run">#REF!</definedName>
    <definedName name="P_sed">#REF!</definedName>
    <definedName name="PA">#REF!</definedName>
    <definedName name="PA3.1" hidden="1">{"'Sheet1'!$L$16"}</definedName>
    <definedName name="PACNGOI">#REF!</definedName>
    <definedName name="PAIII_" hidden="1">{"'Sheet1'!$L$16"}</definedName>
    <definedName name="palang">#N/A</definedName>
    <definedName name="panen">#REF!</definedName>
    <definedName name="pantoi">#REF!</definedName>
    <definedName name="Pbnn">#REF!</definedName>
    <definedName name="Pbno">#REF!</definedName>
    <definedName name="Pbnx">#REF!</definedName>
    <definedName name="PC">#REF!</definedName>
    <definedName name="PChe">#REF!</definedName>
    <definedName name="Pd">#REF!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">#REF!</definedName>
    <definedName name="PFF">#REF!</definedName>
    <definedName name="pgia">#REF!</definedName>
    <definedName name="PHADO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_inertial">#REF!</definedName>
    <definedName name="Phi_le_phi">#REF!</definedName>
    <definedName name="Phone">#REF!</definedName>
    <definedName name="phongnuoc">#REF!</definedName>
    <definedName name="phson">#REF!</definedName>
    <definedName name="phtuyen">#REF!</definedName>
    <definedName name="phu_luc_vu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hunson">#N/A</definedName>
    <definedName name="phunvua">#N/A</definedName>
    <definedName name="Pi">#REF!</definedName>
    <definedName name="pic">#REF!</definedName>
    <definedName name="PIL">#REF!</definedName>
    <definedName name="PileSize">#REF!</definedName>
    <definedName name="PileType">#REF!</definedName>
    <definedName name="PK">#REF!</definedName>
    <definedName name="PKmayin">#REF!</definedName>
    <definedName name="PL" hidden="1">{"'Sheet1'!$L$16"}</definedName>
    <definedName name="PLCT">#REF!</definedName>
    <definedName name="plctel">#REF!</definedName>
    <definedName name="PLKL">#REF!</definedName>
    <definedName name="PLOT">#REF!</definedName>
    <definedName name="PlucBcaoTD" hidden="1">{"'Sheet1'!$L$16"}</definedName>
    <definedName name="pm..">#REF!</definedName>
    <definedName name="PMS" hidden="1">{"'Sheet1'!$L$16"}</definedName>
    <definedName name="PMU_18">#REF!</definedName>
    <definedName name="PMU18_Bill">#REF!</definedName>
    <definedName name="PMU18_VL">#REF!</definedName>
    <definedName name="PMUX">#REF!</definedName>
    <definedName name="Poppy">#REF!</definedName>
    <definedName name="pp">#REF!</definedName>
    <definedName name="ppp">#REF!</definedName>
    <definedName name="PR">#REF!</definedName>
    <definedName name="PRC">#REF!</definedName>
    <definedName name="PrecNden">#REF!</definedName>
    <definedName name="PRICE">#REF!</definedName>
    <definedName name="PRICE1">#REF!</definedName>
    <definedName name="Prin">#REF!</definedName>
    <definedName name="Prin1">#REF!</definedName>
    <definedName name="Prin10">#REF!</definedName>
    <definedName name="Prin11">#REF!</definedName>
    <definedName name="Prin12">#REF!</definedName>
    <definedName name="Prin15">#REF!</definedName>
    <definedName name="Prin16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 localSheetId="1">'Chi tổng hợp PL02'!$A$1:$H$62</definedName>
    <definedName name="_xlnm.Print_Area" localSheetId="2">PL03.QLHC!$A$1:$O$180</definedName>
    <definedName name="_xlnm.Print_Area" localSheetId="3">PL04.Daotao!$A$1:$P$92</definedName>
    <definedName name="_xlnm.Print_Area" localSheetId="5">'PL06 HX hưởng'!$A$1:$L$21</definedName>
    <definedName name="_xlnm.Print_Area" localSheetId="6">'PL07 Chi HX'!$A$1:$K$23</definedName>
    <definedName name="_xlnm.Print_Area" localSheetId="7">'PL08 Đất'!$A$1:$F$25</definedName>
    <definedName name="_xlnm.Print_Area" localSheetId="0">'Thu NSNN.PL01'!$A$1:$I$56</definedName>
    <definedName name="_xlnm.Print_Area">#REF!</definedName>
    <definedName name="Print_Title">#REF!</definedName>
    <definedName name="_xlnm.Print_Titles" localSheetId="1">'Chi tổng hợp PL02'!$6:$8</definedName>
    <definedName name="_xlnm.Print_Titles" localSheetId="2">PL03.QLHC!$5:$5</definedName>
    <definedName name="_xlnm.Print_Titles" localSheetId="3">PL04.Daotao!$5:$6</definedName>
    <definedName name="_xlnm.Print_Titles" localSheetId="7">'PL08 Đất'!$5:$5</definedName>
    <definedName name="_xlnm.Print_Titles" localSheetId="0">'Thu NSNN.PL01'!$5:$8</definedName>
    <definedName name="_xlnm.Print_Titles">#REF!</definedName>
    <definedName name="PRINT_TITLES_MI">#REF!</definedName>
    <definedName name="PRINT1">#REF!</definedName>
    <definedName name="PRINTA">#REF!</definedName>
    <definedName name="PRINTB">#REF!</definedName>
    <definedName name="PRINTC">#REF!</definedName>
    <definedName name="Prints_titles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POSAL">#REF!</definedName>
    <definedName name="Province">#REF!</definedName>
    <definedName name="PST">#REF!</definedName>
    <definedName name="pt">#REF!</definedName>
    <definedName name="PT_A1">#REF!</definedName>
    <definedName name="PT_anca">#REF!</definedName>
    <definedName name="PT_Duong">#REF!</definedName>
    <definedName name="PT_duong_goi1">#REF!</definedName>
    <definedName name="PT_duong_goi3">#REF!</definedName>
    <definedName name="ptanca">#REF!</definedName>
    <definedName name="ptancadg">#REF!</definedName>
    <definedName name="ptbc">#REF!</definedName>
    <definedName name="PTC">#REF!</definedName>
    <definedName name="PTD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dg14d">#REF!</definedName>
    <definedName name="PTDGBPTC">#REF!</definedName>
    <definedName name="ptdgc">#REF!</definedName>
    <definedName name="ptdgcd">#REF!</definedName>
    <definedName name="ptdgcdt">#REF!</definedName>
    <definedName name="ptdgd">#REF!</definedName>
    <definedName name="ptdggc">#REF!</definedName>
    <definedName name="ptdghg">#REF!</definedName>
    <definedName name="ptdgnv">#REF!</definedName>
    <definedName name="PTE">#REF!</definedName>
    <definedName name="PtichDTL">[0]!PtichDTL</definedName>
    <definedName name="PTNC">#REF!</definedName>
    <definedName name="Pu">#REF!</definedName>
    <definedName name="pvd">#REF!</definedName>
    <definedName name="QA">#REF!</definedName>
    <definedName name="QDD">#REF!</definedName>
    <definedName name="Qgh">#REF!</definedName>
    <definedName name="Qgx">#REF!</definedName>
    <definedName name="QIh">#REF!</definedName>
    <definedName name="QIIh">#REF!</definedName>
    <definedName name="QIIIh">#REF!</definedName>
    <definedName name="QIIIIh">#REF!</definedName>
    <definedName name="QIIIIX">#REF!</definedName>
    <definedName name="QIIIX">#REF!</definedName>
    <definedName name="qIItc">#REF!</definedName>
    <definedName name="qIItt">#REF!</definedName>
    <definedName name="QIIX">#REF!</definedName>
    <definedName name="qItc">#REF!</definedName>
    <definedName name="qItt">#REF!</definedName>
    <definedName name="QIX">#REF!</definedName>
    <definedName name="QL18CLBC">#REF!</definedName>
    <definedName name="QL18conlai">#REF!</definedName>
    <definedName name="QmIh">#REF!</definedName>
    <definedName name="QmIIH">#REF!</definedName>
    <definedName name="QmIIIh">#REF!</definedName>
    <definedName name="QmIIIIh">#REF!</definedName>
    <definedName name="QmIIIIX">#REF!</definedName>
    <definedName name="QmIIIX">#REF!</definedName>
    <definedName name="QmIIX">#REF!</definedName>
    <definedName name="QmIX">#REF!</definedName>
    <definedName name="qng">#REF!</definedName>
    <definedName name="qp">#REF!</definedName>
    <definedName name="qtcgdII">#REF!</definedName>
    <definedName name="qtdm">#REF!</definedName>
    <definedName name="qtrwey" hidden="1">{"'Sheet1'!$L$16"}</definedName>
    <definedName name="qttgdII">#REF!</definedName>
    <definedName name="QTY">#REF!</definedName>
    <definedName name="qu">#REF!</definedName>
    <definedName name="quan.P12" hidden="1">{"'Sheet1'!$L$16"}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ANGPHONG">#REF!</definedName>
    <definedName name="QUANGTIEN2">#REF!</definedName>
    <definedName name="Quantities">#REF!</definedName>
    <definedName name="quit">#REF!</definedName>
    <definedName name="quy" hidden="1">{"'Sheet1'!$L$16"}</definedName>
    <definedName name="QUYÌNH">#REF!</definedName>
    <definedName name="QUYKY">#REF!</definedName>
    <definedName name="qwerr" hidden="1">{#N/A,#N/A,FALSE,"Chung"}</definedName>
    <definedName name="r_">#REF!</definedName>
    <definedName name="R_mong">#REF!</definedName>
    <definedName name="Ra">#REF!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am">#REF!</definedName>
    <definedName name="RAFT">#REF!</definedName>
    <definedName name="raiasphalt100">'[4]R&amp;P'!$G$297</definedName>
    <definedName name="raiasphalt65">'[4]R&amp;P'!$G$296</definedName>
    <definedName name="raicp">#N/A</definedName>
    <definedName name="rain..">#REF!</definedName>
    <definedName name="rang1">#REF!</definedName>
    <definedName name="range">#REF!</definedName>
    <definedName name="ranhthoatnuoc">#REF!</definedName>
    <definedName name="rate">14000</definedName>
    <definedName name="ray">#N/A</definedName>
    <definedName name="raypb43">'[4]R&amp;P'!$G$58</definedName>
    <definedName name="Rb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KM">#REF!</definedName>
    <definedName name="Rcsd">#REF!</definedName>
    <definedName name="Rctc">#REF!</definedName>
    <definedName name="Rctt">#REF!</definedName>
    <definedName name="rd">#REF!</definedName>
    <definedName name="RDAM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">#REF!</definedName>
    <definedName name="rdpcf">#REF!</definedName>
    <definedName name="RDRC">#REF!</definedName>
    <definedName name="RDRF">#REF!</definedName>
    <definedName name="rec">#REF!</definedName>
    <definedName name="_xlnm.Recorder">#REF!</definedName>
    <definedName name="RECOUT">#N/A</definedName>
    <definedName name="REG">#REF!</definedName>
    <definedName name="Region">#REF!</definedName>
    <definedName name="relay">#REF!</definedName>
    <definedName name="REP">#REF!</definedName>
    <definedName name="REPORT01">#REF!</definedName>
    <definedName name="REPORT02">#REF!</definedName>
    <definedName name="RF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GSD" hidden="1">{"'Sheet1'!$L$16"}</definedName>
    <definedName name="RGLIF">#REF!</definedName>
    <definedName name="RH_25_t_20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#N/A</definedName>
    <definedName name="RLF">#REF!</definedName>
    <definedName name="RLKM">#REF!</definedName>
    <definedName name="RLL">#REF!</definedName>
    <definedName name="RLOM">#REF!</definedName>
    <definedName name="RMSHT">#REF!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b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r">#REF!</definedName>
    <definedName name="Rrpo">#REF!</definedName>
    <definedName name="rrr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TT">#REF!</definedName>
    <definedName name="Ru">#REF!</definedName>
    <definedName name="Rub">#REF!</definedName>
    <definedName name="RWTPhi">#REF!</definedName>
    <definedName name="RWTPlo">#REF!</definedName>
    <definedName name="S">{"'Sheet1'!$L$16"}</definedName>
    <definedName name="s.">#REF!</definedName>
    <definedName name="S_2">#REF!</definedName>
    <definedName name="S_2_Bï_v_nh">#REF!</definedName>
    <definedName name="s1_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lan200">'[4]R&amp;P'!$G$391</definedName>
    <definedName name="salan400">'[4]R&amp;P'!$G$392</definedName>
    <definedName name="san">#REF!</definedName>
    <definedName name="san2.4">#REF!</definedName>
    <definedName name="SANBAYBACKAN">#REF!</definedName>
    <definedName name="sand">#REF!</definedName>
    <definedName name="sangbentonite">#N/A</definedName>
    <definedName name="sanlua">#REF!</definedName>
    <definedName name="SanVanDongTongDich">#REF!</definedName>
    <definedName name="satu">#REF!</definedName>
    <definedName name="Sau">#REF!</definedName>
    <definedName name="SBBK">#REF!</definedName>
    <definedName name="sbc">#REF!</definedName>
    <definedName name="S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D_bill">#REF!</definedName>
    <definedName name="SD_VL">#REF!</definedName>
    <definedName name="sd1p">#REF!</definedName>
    <definedName name="sd3p">#REF!</definedName>
    <definedName name="sda">#REF!</definedName>
    <definedName name="sdfsd">#REF!</definedName>
    <definedName name="sdfsdga">#REF!</definedName>
    <definedName name="SDG" hidden="1">{"'Sheet1'!$L$16"}</definedName>
    <definedName name="sdgfjhfj" hidden="1">{"'Sheet1'!$L$16"}</definedName>
    <definedName name="SDMONG">#REF!</definedName>
    <definedName name="sduong">#REF!</definedName>
    <definedName name="SEDI">#REF!</definedName>
    <definedName name="Seg">#N/A</definedName>
    <definedName name="sencount" hidden="1">13</definedName>
    <definedName name="sf" hidden="1">{"'Sheet1'!$L$16"}</definedName>
    <definedName name="SFL">#REF!</definedName>
    <definedName name="sfsd" hidden="1">{"'Sheet1'!$L$16"}</definedName>
    <definedName name="Sh">#REF!</definedName>
    <definedName name="SHALL">#REF!</definedName>
    <definedName name="sharp">#REF!</definedName>
    <definedName name="SHDG">#REF!</definedName>
    <definedName name="SHDGC">#REF!</definedName>
    <definedName name="SHDGD">#REF!</definedName>
    <definedName name="Sheet1">#REF!</definedName>
    <definedName name="sho">#REF!</definedName>
    <definedName name="Shoes">#REF!</definedName>
    <definedName name="SHPC">#REF!</definedName>
    <definedName name="SHPD">#REF!</definedName>
    <definedName name="sht">#REF!</definedName>
    <definedName name="sht1p">#REF!</definedName>
    <definedName name="sht3p">#REF!</definedName>
    <definedName name="SIA">#REF!</definedName>
    <definedName name="SIB">#REF!</definedName>
    <definedName name="SIC">#REF!</definedName>
    <definedName name="sieucao">#REF!</definedName>
    <definedName name="SIGN">#REF!</definedName>
    <definedName name="SIIA">#REF!</definedName>
    <definedName name="SIIB">#REF!</definedName>
    <definedName name="SIIC">#REF!</definedName>
    <definedName name="SIZE">#REF!</definedName>
    <definedName name="skt">#REF!</definedName>
    <definedName name="SL">#REF!</definedName>
    <definedName name="SL.5">#REF!</definedName>
    <definedName name="SL_CRD">#REF!</definedName>
    <definedName name="SL_CRS">#REF!</definedName>
    <definedName name="SL_CS">#REF!</definedName>
    <definedName name="SL_DD">#REF!</definedName>
    <definedName name="SLF">#REF!</definedName>
    <definedName name="slg">#REF!</definedName>
    <definedName name="Slgton_nxt">#REF!</definedName>
    <definedName name="slk">#REF!</definedName>
    <definedName name="sll">#REF!</definedName>
    <definedName name="SLT">#REF!</definedName>
    <definedName name="SLVtu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c">#REF!</definedName>
    <definedName name="Sng">#REF!</definedName>
    <definedName name="Sntn">#REF!</definedName>
    <definedName name="So_Chu.Drop1">#N/A</definedName>
    <definedName name="So_Chu.Drop3">#N/A</definedName>
    <definedName name="so_chu.So_Xau">#N/A</definedName>
    <definedName name="So_Xau">#N/A</definedName>
    <definedName name="SOÁ_CHUYEÁN">#REF!</definedName>
    <definedName name="soc3p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">#REF!</definedName>
    <definedName name="Song_da">#REF!</definedName>
    <definedName name="SONKC">#REF!</definedName>
    <definedName name="SOPHIEU">#REF!</definedName>
    <definedName name="SORT">#REF!</definedName>
    <definedName name="SortName">#REF!</definedName>
    <definedName name="Sothutu">#REF!</definedName>
    <definedName name="SOTIEN_BKTC">#REF!</definedName>
    <definedName name="SOTIENPS">#REF!</definedName>
    <definedName name="SPAN">#REF!</definedName>
    <definedName name="SPAN_No">#REF!</definedName>
    <definedName name="Spanner_Auto_File">"C:\My Documents\tinh cdo.x2a"</definedName>
    <definedName name="SPEC">#REF!</definedName>
    <definedName name="SpecialPrice" hidden="1">#REF!</definedName>
    <definedName name="SPECSUMMARY">#REF!</definedName>
    <definedName name="SPKM1054">#REF!</definedName>
    <definedName name="Sprack">#REF!</definedName>
    <definedName name="SQDKT10">#REF!</definedName>
    <definedName name="SQDKT11">#REF!</definedName>
    <definedName name="SQDKT9">#REF!</definedName>
    <definedName name="SRDFTSFSD">#REF!</definedName>
    <definedName name="SRSQI">#REF!</definedName>
    <definedName name="SS" hidden="1">{"'Sheet1'!$L$16"}</definedName>
    <definedName name="sss">#REF!</definedName>
    <definedName name="st">#REF!</definedName>
    <definedName name="ST_TH2_131">3</definedName>
    <definedName name="st1p">#REF!</definedName>
    <definedName name="st3p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BCCT1">#REF!</definedName>
    <definedName name="STBCCT2">#REF!</definedName>
    <definedName name="STBCHDUSD1">#REF!</definedName>
    <definedName name="STBCHDUSD2">#REF!</definedName>
    <definedName name="STBCHDXK1">#REF!</definedName>
    <definedName name="STBCHDXK2">#REF!</definedName>
    <definedName name="STBCPC1">#REF!</definedName>
    <definedName name="STBCPC2">#REF!</definedName>
    <definedName name="STBCPN1">#REF!</definedName>
    <definedName name="STBCPN2">#REF!</definedName>
    <definedName name="STBCPT1">#REF!</definedName>
    <definedName name="STBCPT2">#REF!</definedName>
    <definedName name="STBCPX1">#REF!</definedName>
    <definedName name="STBCPX2">#REF!</definedName>
    <definedName name="STBCTU1">#REF!</definedName>
    <definedName name="STBCTU2">#REF!</definedName>
    <definedName name="Stck.">#REF!</definedName>
    <definedName name="std.">#REF!</definedName>
    <definedName name="STEEL">#REF!</definedName>
    <definedName name="stor">#REF!</definedName>
    <definedName name="Stt">#REF!</definedName>
    <definedName name="STTPHIEU">#REF!</definedName>
    <definedName name="SU">#REF!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KL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r">#REF!</definedName>
    <definedName name="SVC">#REF!</definedName>
    <definedName name="SW">#REF!</definedName>
    <definedName name="SX_Lapthao_khungV_Sdao">#REF!</definedName>
    <definedName name="t">#REF!</definedName>
    <definedName name="t..">#REF!</definedName>
    <definedName name="T.3" hidden="1">{"'Sheet1'!$L$16"}</definedName>
    <definedName name="T.nhËp">#REF!</definedName>
    <definedName name="t__tù__æ_10_T">#REF!</definedName>
    <definedName name="T_Hoanvon">#N/A</definedName>
    <definedName name="T100L4m">#REF!</definedName>
    <definedName name="T100N4m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200L4m">#REF!</definedName>
    <definedName name="T200N4m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c_gia">"TrÇn §¹i Th¾ng"</definedName>
    <definedName name="tadao">#REF!</definedName>
    <definedName name="Tæng_c_ng_suÊt_hiÖn_t_i">"THOP"</definedName>
    <definedName name="Tæng_gia_thanh_XM_cat_da_sái_dot4">#REF!</definedName>
    <definedName name="Tæng_H_P_TBA">#REF!</definedName>
    <definedName name="Tæng_Hîp_35">#REF!</definedName>
    <definedName name="Tæng_hîp_kinh_phÝ__DZ_35kv">#REF!</definedName>
    <definedName name="Tæng_hîp_kinh_phÝ__kho_kÝn__kho_hë">#REF!</definedName>
    <definedName name="Tæng_hîp_VL_NC_MTC">#REF!</definedName>
    <definedName name="Tæng_ke_chi_tiÕt_da_hiÖu_chØnh">#REF!</definedName>
    <definedName name="Tæng_ke_DZ_35KV_Son_TÞnh_Tra_Bång">#REF!</definedName>
    <definedName name="Tæng_L_PC__ng_y">#REF!</definedName>
    <definedName name="Tæng_L_PC__th_ng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">#REF!</definedName>
    <definedName name="TANBINH1">#REF!</definedName>
    <definedName name="TANBINH2">#REF!</definedName>
    <definedName name="TANK">#REF!</definedName>
    <definedName name="TANPHU">#REF!</definedName>
    <definedName name="Taolao">#REF!</definedName>
    <definedName name="TÄØNG_HÅÜP_KINH_PHÊ_DÆÛ_THÁÖU_TBA2_50KVA__2_11_2_0_4KV">#REF!</definedName>
    <definedName name="TÄØNG_HÅÜP_KINH_PHÊ_TBA_3_50KVA__22_11_2_0_4KV">#REF!</definedName>
    <definedName name="tapa">#REF!</definedName>
    <definedName name="taukeo150">'[4]R&amp;P'!$G$403</definedName>
    <definedName name="taun">#REF!</definedName>
    <definedName name="TaxTV">10%</definedName>
    <definedName name="TaxXL">5%</definedName>
    <definedName name="TB_TBA">#REF!</definedName>
    <definedName name="TBA">#REF!</definedName>
    <definedName name="tbl_ProdInfo" hidden="1">#REF!</definedName>
    <definedName name="tbmc">#REF!</definedName>
    <definedName name="TBOT">#REF!</definedName>
    <definedName name="TBSGP">#REF!</definedName>
    <definedName name="tbtram">#REF!</definedName>
    <definedName name="TBTT">#REF!</definedName>
    <definedName name="TBXD">#REF!</definedName>
    <definedName name="TBXN">#REF!</definedName>
    <definedName name="TC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DHT">#REF!</definedName>
    <definedName name="Tchuan">#REF!</definedName>
    <definedName name="Tck">#REF!</definedName>
    <definedName name="Tcng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c">#REF!</definedName>
    <definedName name="TDCG">#REF!</definedName>
    <definedName name="TDctnc">#REF!</definedName>
    <definedName name="TDctvc">#REF!</definedName>
    <definedName name="TDctvl">#REF!</definedName>
    <definedName name="TDDZ04">#REF!</definedName>
    <definedName name="TDDZ22">#REF!</definedName>
    <definedName name="tdia">#REF!</definedName>
    <definedName name="TdinhQT">#REF!</definedName>
    <definedName name="TDKM900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cco" hidden="1">{"'Sheet1'!$L$16"}</definedName>
    <definedName name="tecnuoc5">'[4]R&amp;P'!$G$209</definedName>
    <definedName name="Têi__iÖn_5_T">#REF!</definedName>
    <definedName name="temp">#REF!</definedName>
    <definedName name="Temp_Br">#REF!</definedName>
    <definedName name="TEMPBR">#REF!</definedName>
    <definedName name="TEN.5">#REF!</definedName>
    <definedName name="ten_tra_1">#REF!</definedName>
    <definedName name="ten_tra_1_BTN">#REF!</definedName>
    <definedName name="ten_tra_1BTN">#REF!</definedName>
    <definedName name="ten_tra_2">#REF!</definedName>
    <definedName name="ten_tra_2_BTN">#REF!</definedName>
    <definedName name="ten_tra_2BTN">#REF!</definedName>
    <definedName name="ten_tra_3">#REF!</definedName>
    <definedName name="ten_tra_3_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Ctr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st">#REF!</definedName>
    <definedName name="test1">#REF!</definedName>
    <definedName name="Test5">#REF!</definedName>
    <definedName name="text">#REF!</definedName>
    <definedName name="TG">#REF!</definedName>
    <definedName name="TGLS">#REF!</definedName>
    <definedName name="TH.CTrinh">#REF!</definedName>
    <definedName name="TH.tinh">#REF!</definedName>
    <definedName name="TH_VKHNN">#REF!</definedName>
    <definedName name="Þ10">#REF!</definedName>
    <definedName name="Þ16">#REF!</definedName>
    <definedName name="Þ18">#REF!</definedName>
    <definedName name="tha" hidden="1">{"'Sheet1'!$L$16"}</definedName>
    <definedName name="thai">#REF!</definedName>
    <definedName name="tham">#REF!</definedName>
    <definedName name="thang">#REF!</definedName>
    <definedName name="Thang_Long">#REF!</definedName>
    <definedName name="Thang_Long_GT">#REF!</definedName>
    <definedName name="Thang1" hidden="1">{"'Sheet1'!$L$16"}</definedName>
    <definedName name="thanh" hidden="1">{"'Sheet1'!$L$16"}</definedName>
    <definedName name="Thanh_CT">#REF!</definedName>
    <definedName name="Thanh_LC_tayvin">#REF!</definedName>
    <definedName name="thanhdul">'[4]R&amp;P'!$G$56</definedName>
    <definedName name="thanhtien">#REF!</definedName>
    <definedName name="ThanhTienXuat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Þdamd4">#REF!</definedName>
    <definedName name="Þdamt4">#REF!</definedName>
    <definedName name="THDS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o_ÂM_1242_1998_QÂ_BXD_ngaìy_25_11_1998_cuía_Bäü_Xáy_dæûng">#REF!</definedName>
    <definedName name="thep">#REF!</definedName>
    <definedName name="THEP_D32">#REF!</definedName>
    <definedName name="thep10">#REF!</definedName>
    <definedName name="thep10CT5">#REF!</definedName>
    <definedName name="thep18">#REF!</definedName>
    <definedName name="thep18CT5">#REF!</definedName>
    <definedName name="thep19">#REF!</definedName>
    <definedName name="thep20">#REF!</definedName>
    <definedName name="thepban">#REF!</definedName>
    <definedName name="ThepDinh">#REF!</definedName>
    <definedName name="thepgoc25_60">#REF!</definedName>
    <definedName name="thepgoc63_75">#REF!</definedName>
    <definedName name="thepgoc80_100">#REF!</definedName>
    <definedName name="thephinh49">#REF!</definedName>
    <definedName name="thephinh50">#REF!</definedName>
    <definedName name="thephinhmk">#N/A</definedName>
    <definedName name="thepma">10500</definedName>
    <definedName name="thept">#REF!</definedName>
    <definedName name="thepto">#REF!</definedName>
    <definedName name="theptron">'[4]R&amp;P'!$G$50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">#REF!</definedName>
    <definedName name="thht">#REF!</definedName>
    <definedName name="THI">#REF!</definedName>
    <definedName name="ThiÕt_bÞ_phun_c_t">#REF!</definedName>
    <definedName name="ThiÕt_bÞ_phun_cat">#REF!</definedName>
    <definedName name="ThiÕt_bÞ_phun_s_n">#REF!</definedName>
    <definedName name="THîp_gia_trÞ_quyÕt_toan">#REF!</definedName>
    <definedName name="Thîp_kinh_phÝ_dao_dóc_mãng_dùng_trô">#REF!</definedName>
    <definedName name="THîp_phat_tuyÕn_kho_bai_thi_cong">#REF!</definedName>
    <definedName name="THîp_vèn_TBA35_22KV_1000KVA">#REF!</definedName>
    <definedName name="THîp_vl_nc_mtc_dît_1_thang_10_1996">#REF!</definedName>
    <definedName name="thkp3">#REF!</definedName>
    <definedName name="THKS" hidden="1">{"'Sheet1'!$L$16"}</definedName>
    <definedName name="THKSTK">#REF!</definedName>
    <definedName name="Þmong">#REF!</definedName>
    <definedName name="THMONTH">#REF!</definedName>
    <definedName name="Thñ_tôc_xin_cÊp_dÊt_lÖ_phÝ_cÊp_dÊt">#REF!</definedName>
    <definedName name="ÞNXoldk">#REF!</definedName>
    <definedName name="ThoatNuoc">#REF!</definedName>
    <definedName name="thongso">#N/A</definedName>
    <definedName name="thop">#REF!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oanBo">#REF!</definedName>
    <definedName name="THtoanbo2">#REF!</definedName>
    <definedName name="thtt">#REF!</definedName>
    <definedName name="Thu">#REF!</definedName>
    <definedName name="THUDUC1">#REF!</definedName>
    <definedName name="THUDUC2">#REF!</definedName>
    <definedName name="thue">6</definedName>
    <definedName name="THUEDKC">#REF!</definedName>
    <definedName name="THUEDKN">#REF!</definedName>
    <definedName name="THUELKPSCO">#REF!</definedName>
    <definedName name="THUELKPSNO">#REF!</definedName>
    <definedName name="THUEMA">#REF!</definedName>
    <definedName name="THUEPSC">#REF!</definedName>
    <definedName name="THUEPSN">#REF!</definedName>
    <definedName name="thuocno">#REF!</definedName>
    <definedName name="thuy" hidden="1">{#N/A,#N/A,FALSE,"Chung"}</definedName>
    <definedName name="TI">#REF!</definedName>
    <definedName name="Tien">#REF!</definedName>
    <definedName name="TIEN_LUONG_VAT_LIEU_XAY_DUNG">#REF!</definedName>
    <definedName name="TIEN_LUONG_VAT_LIEU_XAY_DUNG_CHINH">#REF!</definedName>
    <definedName name="TIENKQKD">#REF!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ong">#REF!</definedName>
    <definedName name="Tim_lan_xuat_hien">#REF!</definedName>
    <definedName name="tim_lan_xuat_hien_cau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HangCr_">#REF!</definedName>
    <definedName name="tinhqd">#REF!</definedName>
    <definedName name="TINHTHUONGNGANSON">#REF!</definedName>
    <definedName name="TIT">#REF!</definedName>
    <definedName name="TITAN">#REF!</definedName>
    <definedName name="tk">#REF!</definedName>
    <definedName name="TKCD">#REF!</definedName>
    <definedName name="TKCOÙ">#REF!</definedName>
    <definedName name="tkdc">#REF!</definedName>
    <definedName name="TKDC1">#REF!</definedName>
    <definedName name="TKDF1">#REF!</definedName>
    <definedName name="TKGHICO">#REF!</definedName>
    <definedName name="TKGHINO">#REF!</definedName>
    <definedName name="TKNÔÏ">#REF!</definedName>
    <definedName name="TKP">#REF!</definedName>
    <definedName name="TKYB">"TKYB"</definedName>
    <definedName name="TL">#REF!</definedName>
    <definedName name="TL_bill">#REF!</definedName>
    <definedName name="TL_PB">#REF!</definedName>
    <definedName name="TL_V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cpc">#REF!</definedName>
    <definedName name="TLD">#REF!</definedName>
    <definedName name="tldf">#REF!</definedName>
    <definedName name="TLDPK">#REF!</definedName>
    <definedName name="Tle">#REF!</definedName>
    <definedName name="Tle_1">#REF!</definedName>
    <definedName name="TLLP">#REF!</definedName>
    <definedName name="TLR">#REF!</definedName>
    <definedName name="tltkp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Y">#REF!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nd">#REF!</definedName>
    <definedName name="TNDN">#REF!</definedName>
    <definedName name="toadocap">#REF!</definedName>
    <definedName name="Toanbo">#REF!</definedName>
    <definedName name="toi5t">'[4]R&amp;P'!$G$241</definedName>
    <definedName name="tole">#REF!</definedName>
    <definedName name="Tong">#REF!</definedName>
    <definedName name="Tong_co">#REF!</definedName>
    <definedName name="TONG_DU_TOAN">#REF!</definedName>
    <definedName name="TONG_GIA_TRI_CONG_TRINH">#REF!</definedName>
    <definedName name="Tong_hop">#REF!</definedName>
    <definedName name="TONG_HOP_CHI_TIET_XAY_DUNG">#REF!</definedName>
    <definedName name="TONG_HOP_KINH_PHI_DZ">#REF!</definedName>
    <definedName name="TONG_HOP_KINH_PHI_PHAN_DIEN">#REF!</definedName>
    <definedName name="TONG_HOP_KINH_PHI_THI_NGHIEM">#REF!</definedName>
    <definedName name="TONG_HOP_THI_NGHIEM_DZ0.4KV">#REF!</definedName>
    <definedName name="TONG_HOP_THI_NGHIEM_DZ22KV">#REF!</definedName>
    <definedName name="TONG_HOP_VL_NC_MTC_15">#REF!</definedName>
    <definedName name="TONG_HOP_VL_NC_MTC_35">#REF!</definedName>
    <definedName name="TONG_KE_TBA">#REF!</definedName>
    <definedName name="Tong_nhom">#REF!</definedName>
    <definedName name="Tong_no">#REF!</definedName>
    <definedName name="tongbt">#REF!</definedName>
    <definedName name="tongcong">#REF!</definedName>
    <definedName name="tongct">#REF!</definedName>
    <definedName name="tongdientich">#REF!</definedName>
    <definedName name="TONGDUTOAN">#REF!</definedName>
    <definedName name="Tonghop">#REF!</definedName>
    <definedName name="tongk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d">#REF!</definedName>
    <definedName name="TPLRP">#REF!</definedName>
    <definedName name="tr">#REF!</definedName>
    <definedName name="tr_">#N/A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">#REF!</definedName>
    <definedName name="Tra_BTN">#REF!</definedName>
    <definedName name="TRA_C">#REF!</definedName>
    <definedName name="tra_camay">#REF!</definedName>
    <definedName name="Tra_Cot">#REF!</definedName>
    <definedName name="Tra_DM_su_dung">#REF!</definedName>
    <definedName name="Tra_don_gia_KS">#REF!</definedName>
    <definedName name="Tra_DTCT">#REF!</definedName>
    <definedName name="TRA_Eb">#REF!</definedName>
    <definedName name="Tra_gia">#REF!</definedName>
    <definedName name="Tra_GTDTXLST">#REF!</definedName>
    <definedName name="Tra_gtxl_cong">#REF!</definedName>
    <definedName name="Tra_lÆn">#REF!</definedName>
    <definedName name="TRA_m">#REF!</definedName>
    <definedName name="TRA_Ra">#REF!</definedName>
    <definedName name="TRA_Rb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at_lieu_1">#REF!</definedName>
    <definedName name="Tra_vat_lieu_goi1">#REF!</definedName>
    <definedName name="Tra_vËt_liÖu">#REF!</definedName>
    <definedName name="TRA_VL">#REF!</definedName>
    <definedName name="Tra_xl_BTN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IGIAM">#REF!</definedName>
    <definedName name="tram30">#N/A</definedName>
    <definedName name="tram45">#N/A</definedName>
    <definedName name="tram60">#N/A</definedName>
    <definedName name="tram80">#N/A</definedName>
    <definedName name="tramatcong1">#REF!</definedName>
    <definedName name="tramatcong2">#REF!</definedName>
    <definedName name="trambitum">#N/A</definedName>
    <definedName name="trambt30">'[4]R&amp;P'!$G$263</definedName>
    <definedName name="trambt60">'[4]R&amp;P'!$G$264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mtronbt30">'[4]R&amp;P'!$G$263</definedName>
    <definedName name="TRANG" hidden="1">{"'Sheet1'!$L$16"}</definedName>
    <definedName name="tranhietdo">#REF!</definedName>
    <definedName name="Trat">#REF!</definedName>
    <definedName name="trattuong">#REF!</definedName>
    <definedName name="TRAvH">#REF!</definedName>
    <definedName name="TRAVL">#REF!</definedName>
    <definedName name="treoducbt">#N/A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th">#REF!</definedName>
    <definedName name="tron60th">#REF!</definedName>
    <definedName name="tron80">#REF!</definedName>
    <definedName name="tronbentonit">#N/A</definedName>
    <definedName name="tronbentonite">#N/A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'[4]R&amp;P'!$G$253</definedName>
    <definedName name="tronvua110">#REF!</definedName>
    <definedName name="tronvua150">#REF!</definedName>
    <definedName name="tronvua200">#REF!</definedName>
    <definedName name="tronvua250">'[4]R&amp;P'!$G$260</definedName>
    <definedName name="tronvua325">#REF!</definedName>
    <definedName name="tronvua80">#N/A</definedName>
    <definedName name="trt">#REF!</definedName>
    <definedName name="TRU">#REF!</definedName>
    <definedName name="tru_can">#REF!</definedName>
    <definedName name="trung">{"Thuxm2.xls","Sheet1"}</definedName>
    <definedName name="TruongTieuHocKimHY">#REF!</definedName>
    <definedName name="TruSoDienLucNaRi">#REF!</definedName>
    <definedName name="ts">#REF!</definedName>
    <definedName name="TSD">#REF!</definedName>
    <definedName name="tsI">#REF!</definedName>
    <definedName name="TSPCG">#REF!</definedName>
    <definedName name="tt">#REF!</definedName>
    <definedName name="TT_1P">#REF!</definedName>
    <definedName name="TT_3p">#REF!</definedName>
    <definedName name="ttao">#REF!</definedName>
    <definedName name="ttbt">#REF!</definedName>
    <definedName name="ttc">1550</definedName>
    <definedName name="TTCBCG">#REF!</definedName>
    <definedName name="TTCto">#REF!</definedName>
    <definedName name="ttd">1600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BCMTDKQII">#REF!</definedName>
    <definedName name="TTHBCMTDKT5">#REF!</definedName>
    <definedName name="TTHBCMTQI">#REF!</definedName>
    <definedName name="TTHBCMTT4">#REF!</definedName>
    <definedName name="tthi">#REF!</definedName>
    <definedName name="ttinh">#REF!</definedName>
    <definedName name="TTMTC">#REF!</definedName>
    <definedName name="TTN">#REF!</definedName>
    <definedName name="TTNC">#REF!</definedName>
    <definedName name="ttronmk">#REF!</definedName>
    <definedName name="TTSP10">#REF!</definedName>
    <definedName name="TTSP11">#REF!</definedName>
    <definedName name="TTSP13">#REF!</definedName>
    <definedName name="TTSP15">#REF!</definedName>
    <definedName name="TTSP21">#REF!</definedName>
    <definedName name="TTSP7">#REF!</definedName>
    <definedName name="TTSP8">#REF!</definedName>
    <definedName name="TTSPKM1054">#REF!</definedName>
    <definedName name="tttat">#REF!</definedName>
    <definedName name="tttt">#REF!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ng_chan">#REF!</definedName>
    <definedName name="Tuong_dau_HD">#REF!</definedName>
    <definedName name="TuongChan">#REF!</definedName>
    <definedName name="TUTT">#REF!</definedName>
    <definedName name="Tuvan">#REF!</definedName>
    <definedName name="tuyennhanh" hidden="1">{"'Sheet1'!$L$16"}</definedName>
    <definedName name="TV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vl">#REF!</definedName>
    <definedName name="TW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_Yen">#REF!</definedName>
    <definedName name="ty_le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u">#N/A</definedName>
    <definedName name="U_tien">#REF!</definedName>
    <definedName name="UbdII">#REF!</definedName>
    <definedName name="Ubo">#REF!</definedName>
    <definedName name="UbtII">#REF!</definedName>
    <definedName name="UNIT">#REF!</definedName>
    <definedName name="Unit_Price">#REF!</definedName>
    <definedName name="UNL">#REF!</definedName>
    <definedName name="uonong">#N/A</definedName>
    <definedName name="UP">#REF!,#REF!,#REF!,#REF!,#REF!,#REF!,#REF!,#REF!,#REF!,#REF!,#REF!</definedName>
    <definedName name="upnoc">#REF!</definedName>
    <definedName name="upperlowlandlimit">#REF!</definedName>
    <definedName name="USCT">#REF!</definedName>
    <definedName name="USCTKU">#REF!</definedName>
    <definedName name="USdb">#REF!</definedName>
    <definedName name="USKC">#REF!</definedName>
    <definedName name="USNC">#REF!</definedName>
    <definedName name="UStb">#REF!</definedName>
    <definedName name="ut">#REF!</definedName>
    <definedName name="UT_1">#REF!</definedName>
    <definedName name="UT1_373">#REF!</definedName>
    <definedName name="UtdI">#REF!</definedName>
    <definedName name="UtdII">#REF!</definedName>
    <definedName name="UttI">#REF!</definedName>
    <definedName name="UttII">#REF!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a_b__t_ng_M200____1x2">#N/A</definedName>
    <definedName name="V_t_tõ">#REF!</definedName>
    <definedName name="VAÄT_LIEÄU">"ATRAM"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_CHUYEN_DUONG_DAI">#REF!</definedName>
    <definedName name="VAN_CHUYEN_DUONG_DAI_DZ0.4KV">#REF!</definedName>
    <definedName name="VAN_CHUYEN_DUONG_DAI_DZ22KV">#REF!</definedName>
    <definedName name="VAN_CHUYEN_TRUNG_CHUYEN">#REF!</definedName>
    <definedName name="VAN_CHUYEN_VAT_TU_CHUNG">#REF!</definedName>
    <definedName name="VAN_CHUYEN_VLXD_DEN_HIEN_TRUONG">#REF!</definedName>
    <definedName name="VAN_TRUNG_CHUYEN_VAT_TU_CHUNG">#REF!</definedName>
    <definedName name="vanchuyen">#REF!</definedName>
    <definedName name="VanChuyenDam">#REF!</definedName>
    <definedName name="vanthang0.3">#REF!</definedName>
    <definedName name="vanthang0.5">#REF!</definedName>
    <definedName name="vanthang2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bst">#REF!</definedName>
    <definedName name="vbtchongnuocm300">#REF!</definedName>
    <definedName name="vbtm150">#REF!</definedName>
    <definedName name="vbtm300">#REF!</definedName>
    <definedName name="vbtm400">#REF!</definedName>
    <definedName name="vc" hidden="1">{"'Sheet1'!$L$16"}</definedName>
    <definedName name="vcbo1" hidden="1">{"'Sheet1'!$L$16"}</definedName>
    <definedName name="VCC">#REF!</definedName>
    <definedName name="vccat0.4">#REF!</definedName>
    <definedName name="vccatv">#REF!</definedName>
    <definedName name="VCCH12M200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CU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L46M100">#REF!</definedName>
    <definedName name="VCM24M200">#REF!</definedName>
    <definedName name="vcn">#REF!</definedName>
    <definedName name="Vcng">#REF!</definedName>
    <definedName name="vcnuoc0.4">#REF!</definedName>
    <definedName name="vcoto" hidden="1">{"'Sheet1'!$L$16"}</definedName>
    <definedName name="VCP">#REF!</definedName>
    <definedName name="vcp2ma">#REF!</definedName>
    <definedName name="vcp2shtk">#REF!</definedName>
    <definedName name="VCPBKKC">#REF!</definedName>
    <definedName name="vcpk">#REF!</definedName>
    <definedName name="VCPTHGV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HEP10">#REF!</definedName>
    <definedName name="VCTHEP18">#REF!</definedName>
    <definedName name="VCTHEP20">#REF!</definedName>
    <definedName name="VCTIEP">#REF!</definedName>
    <definedName name="vctmong">#REF!</definedName>
    <definedName name="vctre">#REF!</definedName>
    <definedName name="VCTT">#REF!</definedName>
    <definedName name="VCVAN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cl">#REF!</definedName>
    <definedName name="vdl">#REF!</definedName>
    <definedName name="VËn_chuyÓn_duêng_dai_trung_chuyÓn">#REF!</definedName>
    <definedName name="VËt_liÖu_phÇn_DZ35kv">#REF!</definedName>
    <definedName name="Vf">#REF!</definedName>
    <definedName name="vgk">#REF!</definedName>
    <definedName name="vgt">#REF!</definedName>
    <definedName name="Via_He">#REF!</definedName>
    <definedName name="Viet" hidden="1">{"'Sheet1'!$L$16"}</definedName>
    <definedName name="VIEW">#REF!</definedName>
    <definedName name="vk">#REF!</definedName>
    <definedName name="vkcauthang">#REF!</definedName>
    <definedName name="vkds">#REF!</definedName>
    <definedName name="vksan">#REF!</definedName>
    <definedName name="vktc">#REF!</definedName>
    <definedName name="vl">#REF!</definedName>
    <definedName name="VL_RC1">#REF!</definedName>
    <definedName name="VL_RC2">#REF!</definedName>
    <definedName name="VL_Rnha">#REF!</definedName>
    <definedName name="VL_RS">#REF!</definedName>
    <definedName name="vl1p">#REF!</definedName>
    <definedName name="vl3p">#REF!</definedName>
    <definedName name="VLBS">#N/A</definedName>
    <definedName name="vlc">#REF!</definedName>
    <definedName name="Vlcap0.7">#REF!</definedName>
    <definedName name="VLcap1">#REF!</definedName>
    <definedName name="VLCH12M200">#REF!</definedName>
    <definedName name="vlct" hidden="1">{"'Sheet1'!$L$16"}</definedName>
    <definedName name="VLCT3p">#REF!</definedName>
    <definedName name="vlctbb">#REF!</definedName>
    <definedName name="VLCU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Khac">#REF!</definedName>
    <definedName name="VLL46M100">#REF!</definedName>
    <definedName name="VLM">#REF!</definedName>
    <definedName name="VLM24M200">#REF!</definedName>
    <definedName name="VLP" hidden="1">{"'Sheet1'!$L$16"}</definedName>
    <definedName name="VLP_NC_MTC_PHAN_DAY_SU_PHU_KIEN">#REF!</definedName>
    <definedName name="VLT">#REF!</definedName>
    <definedName name="VLTHEP10">#REF!</definedName>
    <definedName name="VLTHEP18">#REF!</definedName>
    <definedName name="VLTHEP20">#REF!</definedName>
    <definedName name="vltram">#REF!</definedName>
    <definedName name="VLVAN">#REF!</definedName>
    <definedName name="VLxaydung">#REF!</definedName>
    <definedName name="Vnd">#REF!</definedName>
    <definedName name="Vo">#REF!</definedName>
    <definedName name="Von.KL">#REF!</definedName>
    <definedName name="vr3p">#REF!</definedName>
    <definedName name="VT">#REF!</definedName>
    <definedName name="vthang">#REF!</definedName>
    <definedName name="vtu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abtD">#N/A</definedName>
    <definedName name="vuabtG">#N/A</definedName>
    <definedName name="vung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vvv">#REF!</definedName>
    <definedName name="VX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at_tec">#REF!</definedName>
    <definedName name="watertruck">'[4]R&amp;P'!$G$210</definedName>
    <definedName name="wb">#REF!</definedName>
    <definedName name="wct">#REF!</definedName>
    <definedName name="WD">#REF!</definedName>
    <definedName name="Wdaymong">#REF!</definedName>
    <definedName name="Wg">#REF!</definedName>
    <definedName name="WI">#REF!</definedName>
    <definedName name="WII">#REF!</definedName>
    <definedName name="WIII">#REF!</definedName>
    <definedName name="WIIII">#REF!</definedName>
    <definedName name="Wp">#REF!</definedName>
    <definedName name="WPF">#REF!</definedName>
    <definedName name="Wqg">#REF!</definedName>
    <definedName name="WqI">#REF!</definedName>
    <definedName name="WqII">#REF!</definedName>
    <definedName name="WqIII">#REF!</definedName>
    <definedName name="WqIIII">#REF!</definedName>
    <definedName name="Wqtg">#REF!</definedName>
    <definedName name="WqtI">#REF!</definedName>
    <definedName name="WqtII">#REF!</definedName>
    <definedName name="WqtIII">#REF!</definedName>
    <definedName name="WqtIIII">#REF!</definedName>
    <definedName name="wrn.aaa." hidden="1">{#N/A,#N/A,FALSE,"Sheet1";#N/A,#N/A,FALSE,"Sheet1";#N/A,#N/A,FALSE,"Sheet1"}</definedName>
    <definedName name="wrn.BAOCAO." hidden="1">{#N/A,#N/A,FALSE,"sum";#N/A,#N/A,FALSE,"MARTV";#N/A,#N/A,FALSE,"APRTV"}</definedName>
    <definedName name="wrn.chi._.tiÆt." hidden="1">{#N/A,#N/A,FALSE,"Chi tiÆt"}</definedName>
    <definedName name="wrn.cong." hidden="1">{#N/A,#N/A,FALSE,"Sheet1"}</definedName>
    <definedName name="wrn.re_xoa2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.Work._.Report." hidden="1">{"accomplishment",#N/A,FALSE,"Summary Week 3"}</definedName>
    <definedName name="wrn_xoa2" hidden="1">{#N/A,#N/A,FALSE,"Chi tiÆt"}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nf_xoa2" hidden="1">{"Offgrid",#N/A,FALSE,"OFFGRID";"Region",#N/A,FALSE,"REGION";"Offgrid -2",#N/A,FALSE,"OFFGRID";"WTP",#N/A,FALSE,"WTP";"WTP -2",#N/A,FALSE,"WTP";"Project",#N/A,FALSE,"PROJECT";"Summary -2",#N/A,FALSE,"SUMMARY"}</definedName>
    <definedName name="wtn">#REF!</definedName>
    <definedName name="wtru">#REF!</definedName>
    <definedName name="wup">#REF!</definedName>
    <definedName name="wwww" hidden="1">{0}</definedName>
    <definedName name="x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DZ04">#REF!</definedName>
    <definedName name="xaïon">#REF!</definedName>
    <definedName name="xama">#REF!</definedName>
    <definedName name="xang">#REF!</definedName>
    <definedName name="xason">#REF!</definedName>
    <definedName name="Xaybe">#REF!</definedName>
    <definedName name="XAYGACH">#REF!</definedName>
    <definedName name="XB_80">#REF!</definedName>
    <definedName name="XBCNCKT">5600</definedName>
    <definedName name="xc">#REF!</definedName>
    <definedName name="XCCDZ22">#REF!</definedName>
    <definedName name="XCCT">0.5</definedName>
    <definedName name="xd0.6">#REF!</definedName>
    <definedName name="xd1.3">#REF!</definedName>
    <definedName name="xd1.5">#REF!</definedName>
    <definedName name="XDAUTRAMDZ22">#REF!</definedName>
    <definedName name="xdd">#REF!</definedName>
    <definedName name="XDDHT">#REF!</definedName>
    <definedName name="XDDZ22">#REF!</definedName>
    <definedName name="XDGHDZ22">#REF!</definedName>
    <definedName name="XDHDZ22">#REF!</definedName>
    <definedName name="XDTDZ22">#REF!</definedName>
    <definedName name="XDTT">#REF!</definedName>
    <definedName name="xe">#REF!</definedName>
    <definedName name="Xe_lao_dÇm">#REF!</definedName>
    <definedName name="xebt6">#N/A</definedName>
    <definedName name="xelaodam">'[4]R&amp;P'!$G$235</definedName>
    <definedName name="xenhua">#N/A</definedName>
    <definedName name="xerox">#REF!</definedName>
    <definedName name="xethung10t">'[4]R&amp;P'!$G$191</definedName>
    <definedName name="xetreo">'[4]R&amp;P'!$G$274</definedName>
    <definedName name="xetuoinhua">#N/A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FTDZ22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HT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0.6">#REF!</definedName>
    <definedName name="xk1.3">#REF!</definedName>
    <definedName name="xk1.5">#REF!</definedName>
    <definedName name="Xkoto">#REF!</definedName>
    <definedName name="Xkxn">#REF!</definedName>
    <definedName name="xl">#REF!</definedName>
    <definedName name="XL_TBA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ba22.04">#REF!</definedName>
    <definedName name="xlttbninh" hidden="1">{"'Sheet1'!$L$16"}</definedName>
    <definedName name="XLxa">#REF!</definedName>
    <definedName name="XMAX">#REF!</definedName>
    <definedName name="xmbs">#REF!</definedName>
    <definedName name="XMBT">#REF!</definedName>
    <definedName name="xmcax">#REF!</definedName>
    <definedName name="xmcp">#REF!</definedName>
    <definedName name="XMIN">#REF!</definedName>
    <definedName name="xmkd">#REF!</definedName>
    <definedName name="xmns">#REF!</definedName>
    <definedName name="xmqb">#REF!</definedName>
    <definedName name="xn">#REF!</definedName>
    <definedName name="XNDZ22">#REF!</definedName>
    <definedName name="XNHDZ22">#REF!</definedName>
    <definedName name="xnkhung" hidden="1">{#N/A,#N/A,FALSE,"Chung"}</definedName>
    <definedName name="XNTDZ22">#REF!</definedName>
    <definedName name="xoa1" hidden="1">{"'Sheet1'!$L$16"}</definedName>
    <definedName name="xoa2" hidden="1">{#N/A,#N/A,FALSE,"Chi tiÆt"}</definedName>
    <definedName name="xoa3" hidden="1">{"Offgrid",#N/A,FALSE,"OFFGRID";"Region",#N/A,FALSE,"REGION";"Offgrid -2",#N/A,FALSE,"OFFGRID";"WTP",#N/A,FALSE,"WTP";"WTP -2",#N/A,FALSE,"WTP";"Project",#N/A,FALSE,"PROJECT";"Summary -2",#N/A,FALSE,"SUMMARY"}</definedName>
    <definedName name="xoa4" hidden="1">{"Offgrid",#N/A,FALSE,"OFFGRID";"Region",#N/A,FALSE,"REGION";"Offgrid -2",#N/A,FALSE,"OFFGRID";"WTP",#N/A,FALSE,"WTP";"WTP -2",#N/A,FALSE,"WTP";"Project",#N/A,FALSE,"PROJECT";"Summary -2",#N/A,FALSE,"SUMMARY"}</definedName>
    <definedName name="xoanhapk">#REF!,#REF!</definedName>
    <definedName name="xoanhapl">#REF!,#REF!</definedName>
    <definedName name="xoaxuatk">#REF!</definedName>
    <definedName name="xoaxuatl">#REF!</definedName>
    <definedName name="xoaydap">#N/A</definedName>
    <definedName name="xp">#REF!</definedName>
    <definedName name="XPSDZ22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_cau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'[4]R&amp;P'!$G$138</definedName>
    <definedName name="xuclat2">#N/A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vxcvxc" hidden="1">{"'Sheet1'!$L$16"}</definedName>
    <definedName name="xx">#REF!</definedName>
    <definedName name="XXT">#REF!</definedName>
    <definedName name="xxx">#REF!</definedName>
    <definedName name="xxx2">#REF!</definedName>
    <definedName name="xxxs">#REF!</definedName>
    <definedName name="XÝnghiÖp25_3">#REF!</definedName>
    <definedName name="y">#REF!</definedName>
    <definedName name="yen">#REF!</definedName>
    <definedName name="Yen_A">#N/A</definedName>
    <definedName name="Yen_B">#N/A</definedName>
    <definedName name="yen1">#REF!</definedName>
    <definedName name="yen2">#REF!</definedName>
    <definedName name="YENLACKK">#REF!</definedName>
    <definedName name="yeu" hidden="1">{"'Sheet1'!$L$16"}</definedName>
    <definedName name="yieldsfield">#REF!</definedName>
    <definedName name="yieldstoevaluate">#REF!</definedName>
    <definedName name="yiuti" hidden="1">{"'Sheet1'!$L$16"}</definedName>
    <definedName name="YMAX">#REF!</definedName>
    <definedName name="YMIN">#REF!</definedName>
    <definedName name="YR0">#REF!</definedName>
    <definedName name="YRP">#REF!</definedName>
    <definedName name="ytddg">#REF!</definedName>
    <definedName name="Ythd1.5">#REF!</definedName>
    <definedName name="ythdg">#REF!</definedName>
    <definedName name="Ythdgoi">#REF!</definedName>
    <definedName name="ytri" hidden="1">{"'Sheet1'!$L$16"}</definedName>
    <definedName name="ytru" hidden="1">{"'Sheet1'!$L$16"}</definedName>
    <definedName name="YvNgam">#REF!</definedName>
    <definedName name="YvTreo">#REF!</definedName>
    <definedName name="yy">#REF!</definedName>
    <definedName name="z">#REF!</definedName>
    <definedName name="Z_dh">#REF!</definedName>
    <definedName name="zcg" hidden="1">{"'Sheet1'!$L$16"}</definedName>
    <definedName name="zcgxf" hidden="1">{"'Sheet1'!$L$16"}</definedName>
    <definedName name="Zip">#REF!</definedName>
    <definedName name="ZXD">#REF!</definedName>
    <definedName name="Zxl">#REF!</definedName>
    <definedName name="ZYX">#REF!</definedName>
    <definedName name="ZZZ">#REF!</definedName>
    <definedName name="전">#REF!</definedName>
    <definedName name="주택사업본부">#REF!</definedName>
    <definedName name="철구사업본부">#REF!</definedName>
  </definedNames>
  <calcPr calcId="144525"/>
</workbook>
</file>

<file path=xl/calcChain.xml><?xml version="1.0" encoding="utf-8"?>
<calcChain xmlns="http://schemas.openxmlformats.org/spreadsheetml/2006/main">
  <c r="C20" i="9" l="1"/>
  <c r="D20" i="9"/>
  <c r="H20" i="9"/>
  <c r="G20" i="9"/>
  <c r="F20" i="9"/>
  <c r="E20" i="9"/>
  <c r="H15" i="5" l="1"/>
  <c r="H13" i="5"/>
  <c r="H12" i="5"/>
  <c r="H11" i="5"/>
  <c r="F17" i="4"/>
  <c r="F15" i="4"/>
  <c r="F14" i="4"/>
  <c r="F13" i="4"/>
  <c r="L6" i="1" l="1"/>
  <c r="B55" i="1" l="1"/>
  <c r="M91" i="18" l="1"/>
  <c r="O91" i="18" s="1"/>
  <c r="M90" i="18"/>
  <c r="O90" i="18" s="1"/>
  <c r="M89" i="18"/>
  <c r="O89" i="18" s="1"/>
  <c r="M88" i="18"/>
  <c r="O88" i="18" s="1"/>
  <c r="M87" i="18"/>
  <c r="O87" i="18" s="1"/>
  <c r="M86" i="18"/>
  <c r="O86" i="18" s="1"/>
  <c r="M85" i="18"/>
  <c r="O85" i="18" s="1"/>
  <c r="M84" i="18"/>
  <c r="O84" i="18" s="1"/>
  <c r="M83" i="18"/>
  <c r="O83" i="18" s="1"/>
  <c r="M82" i="18"/>
  <c r="O82" i="18" s="1"/>
  <c r="M81" i="18"/>
  <c r="O81" i="18" s="1"/>
  <c r="M80" i="18"/>
  <c r="O80" i="18" s="1"/>
  <c r="O79" i="18"/>
  <c r="M79" i="18"/>
  <c r="M78" i="18"/>
  <c r="O78" i="18" s="1"/>
  <c r="M77" i="18"/>
  <c r="O77" i="18" s="1"/>
  <c r="M76" i="18"/>
  <c r="O76" i="18" s="1"/>
  <c r="M75" i="18"/>
  <c r="O75" i="18" s="1"/>
  <c r="M74" i="18"/>
  <c r="O74" i="18" s="1"/>
  <c r="M73" i="18"/>
  <c r="O73" i="18" s="1"/>
  <c r="M72" i="18"/>
  <c r="O72" i="18" s="1"/>
  <c r="M71" i="18"/>
  <c r="O71" i="18" s="1"/>
  <c r="M70" i="18"/>
  <c r="O70" i="18" s="1"/>
  <c r="M69" i="18"/>
  <c r="O69" i="18" s="1"/>
  <c r="L68" i="18"/>
  <c r="K68" i="18"/>
  <c r="J68" i="18"/>
  <c r="M67" i="18"/>
  <c r="O67" i="18" s="1"/>
  <c r="M66" i="18"/>
  <c r="O66" i="18" s="1"/>
  <c r="M65" i="18"/>
  <c r="O65" i="18" s="1"/>
  <c r="M64" i="18"/>
  <c r="O64" i="18" s="1"/>
  <c r="M63" i="18"/>
  <c r="O63" i="18" s="1"/>
  <c r="M62" i="18"/>
  <c r="O62" i="18" s="1"/>
  <c r="O61" i="18"/>
  <c r="M61" i="18"/>
  <c r="M60" i="18"/>
  <c r="O60" i="18" s="1"/>
  <c r="M59" i="18"/>
  <c r="O59" i="18" s="1"/>
  <c r="M58" i="18"/>
  <c r="O58" i="18" s="1"/>
  <c r="M57" i="18"/>
  <c r="O57" i="18" s="1"/>
  <c r="M56" i="18"/>
  <c r="O56" i="18" s="1"/>
  <c r="M55" i="18"/>
  <c r="O55" i="18" s="1"/>
  <c r="M54" i="18"/>
  <c r="O54" i="18" s="1"/>
  <c r="M53" i="18"/>
  <c r="O53" i="18" s="1"/>
  <c r="M52" i="18"/>
  <c r="O52" i="18" s="1"/>
  <c r="M51" i="18"/>
  <c r="O51" i="18" s="1"/>
  <c r="M50" i="18"/>
  <c r="L49" i="18"/>
  <c r="K49" i="18"/>
  <c r="J49" i="18"/>
  <c r="I49" i="18"/>
  <c r="F49" i="18"/>
  <c r="E49" i="18"/>
  <c r="D49" i="18"/>
  <c r="C49" i="18"/>
  <c r="M48" i="18"/>
  <c r="O48" i="18" s="1"/>
  <c r="M47" i="18"/>
  <c r="O47" i="18" s="1"/>
  <c r="M46" i="18"/>
  <c r="O46" i="18" s="1"/>
  <c r="M45" i="18"/>
  <c r="O45" i="18" s="1"/>
  <c r="O44" i="18"/>
  <c r="K42" i="18"/>
  <c r="M42" i="18" s="1"/>
  <c r="O41" i="18"/>
  <c r="K39" i="18"/>
  <c r="M39" i="18" s="1"/>
  <c r="O39" i="18" s="1"/>
  <c r="O38" i="18"/>
  <c r="K36" i="18"/>
  <c r="M36" i="18" s="1"/>
  <c r="O35" i="18"/>
  <c r="K33" i="18"/>
  <c r="M33" i="18" s="1"/>
  <c r="M34" i="18" s="1"/>
  <c r="O34" i="18" s="1"/>
  <c r="O32" i="18"/>
  <c r="M30" i="18"/>
  <c r="O30" i="18" s="1"/>
  <c r="M29" i="18"/>
  <c r="O28" i="18"/>
  <c r="M28" i="18"/>
  <c r="M27" i="18"/>
  <c r="L26" i="18"/>
  <c r="K26" i="18"/>
  <c r="J26" i="18"/>
  <c r="I26" i="18"/>
  <c r="H26" i="18"/>
  <c r="F26" i="18"/>
  <c r="E26" i="18"/>
  <c r="D26" i="18"/>
  <c r="C26" i="18"/>
  <c r="O25" i="18"/>
  <c r="M23" i="18"/>
  <c r="M22" i="18"/>
  <c r="O22" i="18" s="1"/>
  <c r="L21" i="18"/>
  <c r="K21" i="18"/>
  <c r="J21" i="18"/>
  <c r="I21" i="18"/>
  <c r="H21" i="18"/>
  <c r="F21" i="18"/>
  <c r="E21" i="18"/>
  <c r="D21" i="18"/>
  <c r="C21" i="18"/>
  <c r="O20" i="18"/>
  <c r="M18" i="18"/>
  <c r="O18" i="18" s="1"/>
  <c r="M17" i="18"/>
  <c r="M16" i="18" s="1"/>
  <c r="L16" i="18"/>
  <c r="L11" i="18" s="1"/>
  <c r="K16" i="18"/>
  <c r="J16" i="18"/>
  <c r="J11" i="18" s="1"/>
  <c r="I16" i="18"/>
  <c r="H16" i="18"/>
  <c r="H11" i="18" s="1"/>
  <c r="G16" i="18"/>
  <c r="G11" i="18" s="1"/>
  <c r="G7" i="18" s="1"/>
  <c r="F16" i="18"/>
  <c r="F11" i="18" s="1"/>
  <c r="E16" i="18"/>
  <c r="E11" i="18" s="1"/>
  <c r="D16" i="18"/>
  <c r="D11" i="18" s="1"/>
  <c r="C16" i="18"/>
  <c r="M15" i="18"/>
  <c r="O15" i="18" s="1"/>
  <c r="M14" i="18"/>
  <c r="O14" i="18" s="1"/>
  <c r="M13" i="18"/>
  <c r="O13" i="18" s="1"/>
  <c r="M12" i="18"/>
  <c r="O12" i="18" s="1"/>
  <c r="K11" i="18"/>
  <c r="I11" i="18"/>
  <c r="I7" i="18" s="1"/>
  <c r="C11" i="18"/>
  <c r="M10" i="18"/>
  <c r="M9" i="18"/>
  <c r="O9" i="18" s="1"/>
  <c r="F7" i="18" l="1"/>
  <c r="M26" i="18"/>
  <c r="K7" i="18"/>
  <c r="J7" i="18"/>
  <c r="M21" i="18"/>
  <c r="O16" i="18"/>
  <c r="M11" i="18"/>
  <c r="M19" i="18" s="1"/>
  <c r="M68" i="18"/>
  <c r="O68" i="18" s="1"/>
  <c r="E7" i="18"/>
  <c r="C7" i="18"/>
  <c r="H7" i="18"/>
  <c r="L7" i="18"/>
  <c r="D7" i="18"/>
  <c r="M49" i="18"/>
  <c r="O49" i="18" s="1"/>
  <c r="O19" i="18"/>
  <c r="M24" i="18"/>
  <c r="O24" i="18" s="1"/>
  <c r="O21" i="18"/>
  <c r="O36" i="18"/>
  <c r="M37" i="18"/>
  <c r="O37" i="18" s="1"/>
  <c r="O42" i="18"/>
  <c r="M43" i="18"/>
  <c r="O43" i="18" s="1"/>
  <c r="O26" i="18"/>
  <c r="M31" i="18"/>
  <c r="O31" i="18" s="1"/>
  <c r="O10" i="18"/>
  <c r="O33" i="18"/>
  <c r="O23" i="18"/>
  <c r="O27" i="18"/>
  <c r="M40" i="18"/>
  <c r="O40" i="18" s="1"/>
  <c r="O50" i="18"/>
  <c r="M7" i="18" l="1"/>
  <c r="O11" i="18"/>
  <c r="M8" i="18"/>
  <c r="O8" i="18" s="1"/>
  <c r="G179" i="17" l="1"/>
  <c r="M179" i="17" s="1"/>
  <c r="N179" i="17" s="1"/>
  <c r="G178" i="17"/>
  <c r="M178" i="17" s="1"/>
  <c r="G177" i="17"/>
  <c r="G176" i="17"/>
  <c r="M176" i="17" s="1"/>
  <c r="M175" i="17"/>
  <c r="N175" i="17" s="1"/>
  <c r="G175" i="17"/>
  <c r="G174" i="17"/>
  <c r="M174" i="17" s="1"/>
  <c r="M173" i="17"/>
  <c r="G173" i="17"/>
  <c r="G172" i="17"/>
  <c r="M172" i="17" s="1"/>
  <c r="G171" i="17"/>
  <c r="M171" i="17" s="1"/>
  <c r="N171" i="17" s="1"/>
  <c r="G170" i="17"/>
  <c r="M170" i="17" s="1"/>
  <c r="G169" i="17"/>
  <c r="M169" i="17" s="1"/>
  <c r="G168" i="17"/>
  <c r="M168" i="17" s="1"/>
  <c r="G167" i="17"/>
  <c r="M167" i="17" s="1"/>
  <c r="N167" i="17" s="1"/>
  <c r="G166" i="17"/>
  <c r="M166" i="17" s="1"/>
  <c r="G165" i="17"/>
  <c r="M165" i="17" s="1"/>
  <c r="G164" i="17"/>
  <c r="M164" i="17" s="1"/>
  <c r="G163" i="17"/>
  <c r="M163" i="17" s="1"/>
  <c r="N163" i="17" s="1"/>
  <c r="G162" i="17"/>
  <c r="M162" i="17" s="1"/>
  <c r="G161" i="17"/>
  <c r="M161" i="17" s="1"/>
  <c r="G160" i="17"/>
  <c r="M160" i="17" s="1"/>
  <c r="O159" i="17"/>
  <c r="L159" i="17"/>
  <c r="J159" i="17"/>
  <c r="I159" i="17"/>
  <c r="H159" i="17"/>
  <c r="F159" i="17"/>
  <c r="E159" i="17"/>
  <c r="D159" i="17"/>
  <c r="C159" i="17"/>
  <c r="G158" i="17"/>
  <c r="M158" i="17" s="1"/>
  <c r="N158" i="17" s="1"/>
  <c r="G157" i="17"/>
  <c r="M157" i="17" s="1"/>
  <c r="G156" i="17"/>
  <c r="M156" i="17" s="1"/>
  <c r="G155" i="17"/>
  <c r="M155" i="17" s="1"/>
  <c r="G154" i="17"/>
  <c r="M154" i="17" s="1"/>
  <c r="N154" i="17" s="1"/>
  <c r="G153" i="17"/>
  <c r="M153" i="17" s="1"/>
  <c r="O152" i="17"/>
  <c r="O141" i="17" s="1"/>
  <c r="L152" i="17"/>
  <c r="J152" i="17"/>
  <c r="I152" i="17"/>
  <c r="H152" i="17"/>
  <c r="F152" i="17"/>
  <c r="E152" i="17"/>
  <c r="E141" i="17" s="1"/>
  <c r="D152" i="17"/>
  <c r="C152" i="17"/>
  <c r="G152" i="17" s="1"/>
  <c r="G151" i="17"/>
  <c r="G150" i="17"/>
  <c r="M150" i="17" s="1"/>
  <c r="G149" i="17"/>
  <c r="M149" i="17" s="1"/>
  <c r="N149" i="17" s="1"/>
  <c r="G148" i="17"/>
  <c r="M148" i="17" s="1"/>
  <c r="M147" i="17"/>
  <c r="G147" i="17"/>
  <c r="F147" i="17"/>
  <c r="G146" i="17"/>
  <c r="M146" i="17" s="1"/>
  <c r="F146" i="17"/>
  <c r="L145" i="17"/>
  <c r="G145" i="17"/>
  <c r="M145" i="17" s="1"/>
  <c r="F145" i="17"/>
  <c r="L144" i="17"/>
  <c r="G144" i="17"/>
  <c r="M144" i="17" s="1"/>
  <c r="F144" i="17"/>
  <c r="L143" i="17"/>
  <c r="G143" i="17"/>
  <c r="M143" i="17" s="1"/>
  <c r="F143" i="17"/>
  <c r="L142" i="17"/>
  <c r="G142" i="17"/>
  <c r="M142" i="17" s="1"/>
  <c r="F142" i="17"/>
  <c r="J141" i="17"/>
  <c r="I141" i="17"/>
  <c r="H141" i="17"/>
  <c r="D141" i="17"/>
  <c r="G140" i="17"/>
  <c r="N140" i="17" s="1"/>
  <c r="G139" i="17"/>
  <c r="N139" i="17" s="1"/>
  <c r="G138" i="17"/>
  <c r="N138" i="17" s="1"/>
  <c r="N137" i="17"/>
  <c r="G136" i="17"/>
  <c r="N136" i="17" s="1"/>
  <c r="G135" i="17"/>
  <c r="N135" i="17" s="1"/>
  <c r="G134" i="17"/>
  <c r="N134" i="17" s="1"/>
  <c r="G133" i="17"/>
  <c r="N133" i="17" s="1"/>
  <c r="N132" i="17"/>
  <c r="G132" i="17"/>
  <c r="G131" i="17"/>
  <c r="N131" i="17" s="1"/>
  <c r="G130" i="17"/>
  <c r="N130" i="17" s="1"/>
  <c r="G129" i="17"/>
  <c r="N129" i="17" s="1"/>
  <c r="G128" i="17"/>
  <c r="N128" i="17" s="1"/>
  <c r="G127" i="17"/>
  <c r="N127" i="17" s="1"/>
  <c r="G126" i="17"/>
  <c r="N126" i="17" s="1"/>
  <c r="G125" i="17"/>
  <c r="N125" i="17" s="1"/>
  <c r="G124" i="17"/>
  <c r="F124" i="17"/>
  <c r="G123" i="17"/>
  <c r="F123" i="17"/>
  <c r="N122" i="17"/>
  <c r="G122" i="17"/>
  <c r="F122" i="17"/>
  <c r="G121" i="17"/>
  <c r="F121" i="17"/>
  <c r="G120" i="17"/>
  <c r="F120" i="17"/>
  <c r="N120" i="17" s="1"/>
  <c r="G119" i="17"/>
  <c r="F119" i="17"/>
  <c r="G118" i="17"/>
  <c r="F118" i="17"/>
  <c r="N118" i="17" s="1"/>
  <c r="G117" i="17"/>
  <c r="F117" i="17"/>
  <c r="G116" i="17"/>
  <c r="F116" i="17"/>
  <c r="N116" i="17" s="1"/>
  <c r="G115" i="17"/>
  <c r="F115" i="17"/>
  <c r="G114" i="17"/>
  <c r="F114" i="17"/>
  <c r="N114" i="17" s="1"/>
  <c r="G113" i="17"/>
  <c r="F113" i="17"/>
  <c r="G112" i="17"/>
  <c r="F112" i="17"/>
  <c r="G111" i="17"/>
  <c r="F111" i="17"/>
  <c r="G110" i="17"/>
  <c r="F110" i="17"/>
  <c r="O109" i="17"/>
  <c r="M109" i="17"/>
  <c r="L109" i="17"/>
  <c r="J109" i="17"/>
  <c r="I109" i="17"/>
  <c r="H109" i="17"/>
  <c r="E109" i="17"/>
  <c r="D109" i="17"/>
  <c r="C109" i="17"/>
  <c r="G108" i="17"/>
  <c r="M108" i="17" s="1"/>
  <c r="G107" i="17"/>
  <c r="M107" i="17" s="1"/>
  <c r="G106" i="17"/>
  <c r="M106" i="17" s="1"/>
  <c r="N106" i="17" s="1"/>
  <c r="G105" i="17"/>
  <c r="M105" i="17" s="1"/>
  <c r="F105" i="17"/>
  <c r="G104" i="17"/>
  <c r="M104" i="17" s="1"/>
  <c r="F104" i="17"/>
  <c r="N104" i="17" s="1"/>
  <c r="G103" i="17"/>
  <c r="M103" i="17" s="1"/>
  <c r="F103" i="17"/>
  <c r="L102" i="17"/>
  <c r="L100" i="17" s="1"/>
  <c r="G102" i="17"/>
  <c r="M102" i="17" s="1"/>
  <c r="F102" i="17"/>
  <c r="G101" i="17"/>
  <c r="F101" i="17"/>
  <c r="O100" i="17"/>
  <c r="J100" i="17"/>
  <c r="I100" i="17"/>
  <c r="H100" i="17"/>
  <c r="E100" i="17"/>
  <c r="D100" i="17"/>
  <c r="C100" i="17"/>
  <c r="G99" i="17"/>
  <c r="M99" i="17" s="1"/>
  <c r="N99" i="17" s="1"/>
  <c r="G98" i="17"/>
  <c r="M98" i="17" s="1"/>
  <c r="G97" i="17"/>
  <c r="M97" i="17" s="1"/>
  <c r="G96" i="17"/>
  <c r="M96" i="17" s="1"/>
  <c r="G95" i="17"/>
  <c r="M95" i="17" s="1"/>
  <c r="N95" i="17" s="1"/>
  <c r="G94" i="17"/>
  <c r="M94" i="17" s="1"/>
  <c r="G93" i="17"/>
  <c r="M93" i="17" s="1"/>
  <c r="N92" i="17"/>
  <c r="G92" i="17"/>
  <c r="M92" i="17" s="1"/>
  <c r="G91" i="17"/>
  <c r="M91" i="17" s="1"/>
  <c r="N91" i="17" s="1"/>
  <c r="G90" i="17"/>
  <c r="M90" i="17" s="1"/>
  <c r="G89" i="17"/>
  <c r="M89" i="17" s="1"/>
  <c r="F89" i="17"/>
  <c r="G88" i="17"/>
  <c r="M88" i="17" s="1"/>
  <c r="F88" i="17"/>
  <c r="G87" i="17"/>
  <c r="M87" i="17" s="1"/>
  <c r="F87" i="17"/>
  <c r="M86" i="17"/>
  <c r="G86" i="17"/>
  <c r="F86" i="17"/>
  <c r="G85" i="17"/>
  <c r="M85" i="17" s="1"/>
  <c r="G84" i="17"/>
  <c r="M84" i="17" s="1"/>
  <c r="F84" i="17"/>
  <c r="G83" i="17"/>
  <c r="M83" i="17" s="1"/>
  <c r="F83" i="17"/>
  <c r="G82" i="17"/>
  <c r="M82" i="17" s="1"/>
  <c r="F82" i="17"/>
  <c r="G81" i="17"/>
  <c r="M81" i="17" s="1"/>
  <c r="F81" i="17"/>
  <c r="G80" i="17"/>
  <c r="M80" i="17" s="1"/>
  <c r="F80" i="17"/>
  <c r="G79" i="17"/>
  <c r="M79" i="17" s="1"/>
  <c r="F79" i="17"/>
  <c r="N78" i="17"/>
  <c r="G78" i="17"/>
  <c r="M78" i="17" s="1"/>
  <c r="F78" i="17"/>
  <c r="G77" i="17"/>
  <c r="M77" i="17" s="1"/>
  <c r="F77" i="17"/>
  <c r="G76" i="17"/>
  <c r="M76" i="17" s="1"/>
  <c r="F76" i="17"/>
  <c r="N76" i="17" s="1"/>
  <c r="G75" i="17"/>
  <c r="M75" i="17" s="1"/>
  <c r="F75" i="17"/>
  <c r="G74" i="17"/>
  <c r="M74" i="17" s="1"/>
  <c r="F74" i="17"/>
  <c r="N74" i="17" s="1"/>
  <c r="G73" i="17"/>
  <c r="M73" i="17" s="1"/>
  <c r="F73" i="17"/>
  <c r="G72" i="17"/>
  <c r="M72" i="17" s="1"/>
  <c r="F72" i="17"/>
  <c r="G71" i="17"/>
  <c r="M71" i="17" s="1"/>
  <c r="F71" i="17"/>
  <c r="G70" i="17"/>
  <c r="M70" i="17" s="1"/>
  <c r="F70" i="17"/>
  <c r="N70" i="17" s="1"/>
  <c r="G69" i="17"/>
  <c r="M69" i="17" s="1"/>
  <c r="F69" i="17"/>
  <c r="G68" i="17"/>
  <c r="M68" i="17" s="1"/>
  <c r="F68" i="17"/>
  <c r="N68" i="17" s="1"/>
  <c r="G67" i="17"/>
  <c r="M67" i="17" s="1"/>
  <c r="F67" i="17"/>
  <c r="G66" i="17"/>
  <c r="M66" i="17" s="1"/>
  <c r="F66" i="17"/>
  <c r="N66" i="17" s="1"/>
  <c r="G65" i="17"/>
  <c r="M65" i="17" s="1"/>
  <c r="F65" i="17"/>
  <c r="G64" i="17"/>
  <c r="F64" i="17"/>
  <c r="O63" i="17"/>
  <c r="L63" i="17"/>
  <c r="J63" i="17"/>
  <c r="I63" i="17"/>
  <c r="H63" i="17"/>
  <c r="E63" i="17"/>
  <c r="D63" i="17"/>
  <c r="C63" i="17"/>
  <c r="G62" i="17"/>
  <c r="M62" i="17" s="1"/>
  <c r="G61" i="17"/>
  <c r="M61" i="17" s="1"/>
  <c r="N61" i="17" s="1"/>
  <c r="G60" i="17"/>
  <c r="M60" i="17" s="1"/>
  <c r="O59" i="17"/>
  <c r="O38" i="17" s="1"/>
  <c r="L59" i="17"/>
  <c r="L38" i="17" s="1"/>
  <c r="J59" i="17"/>
  <c r="I59" i="17"/>
  <c r="I38" i="17" s="1"/>
  <c r="H59" i="17"/>
  <c r="H38" i="17" s="1"/>
  <c r="E59" i="17"/>
  <c r="E38" i="17" s="1"/>
  <c r="D59" i="17"/>
  <c r="C59" i="17"/>
  <c r="C38" i="17" s="1"/>
  <c r="G58" i="17"/>
  <c r="M58" i="17" s="1"/>
  <c r="F58" i="17"/>
  <c r="G57" i="17"/>
  <c r="M57" i="17" s="1"/>
  <c r="F57" i="17"/>
  <c r="M56" i="17"/>
  <c r="F56" i="17"/>
  <c r="N56" i="17" s="1"/>
  <c r="G55" i="17"/>
  <c r="M55" i="17" s="1"/>
  <c r="F55" i="17"/>
  <c r="G54" i="17"/>
  <c r="F54" i="17"/>
  <c r="G53" i="17"/>
  <c r="M53" i="17" s="1"/>
  <c r="F53" i="17"/>
  <c r="G52" i="17"/>
  <c r="M52" i="17" s="1"/>
  <c r="F52" i="17"/>
  <c r="G51" i="17"/>
  <c r="M51" i="17" s="1"/>
  <c r="F51" i="17"/>
  <c r="N50" i="17"/>
  <c r="G50" i="17"/>
  <c r="M50" i="17" s="1"/>
  <c r="F50" i="17"/>
  <c r="M49" i="17"/>
  <c r="F49" i="17"/>
  <c r="N49" i="17" s="1"/>
  <c r="G48" i="17"/>
  <c r="F48" i="17"/>
  <c r="M47" i="17"/>
  <c r="F47" i="17"/>
  <c r="N47" i="17" s="1"/>
  <c r="G46" i="17"/>
  <c r="M46" i="17" s="1"/>
  <c r="F46" i="17"/>
  <c r="M45" i="17"/>
  <c r="G45" i="17"/>
  <c r="F45" i="17"/>
  <c r="G44" i="17"/>
  <c r="M44" i="17" s="1"/>
  <c r="F44" i="17"/>
  <c r="G43" i="17"/>
  <c r="M43" i="17" s="1"/>
  <c r="F43" i="17"/>
  <c r="G42" i="17"/>
  <c r="M42" i="17" s="1"/>
  <c r="F42" i="17"/>
  <c r="M41" i="17"/>
  <c r="F41" i="17"/>
  <c r="G40" i="17"/>
  <c r="G39" i="17"/>
  <c r="M39" i="17" s="1"/>
  <c r="F39" i="17"/>
  <c r="K38" i="17"/>
  <c r="J38" i="17"/>
  <c r="J7" i="17" s="1"/>
  <c r="J6" i="17" s="1"/>
  <c r="D38" i="17"/>
  <c r="N37" i="17"/>
  <c r="G37" i="17"/>
  <c r="M37" i="17" s="1"/>
  <c r="M36" i="17"/>
  <c r="N36" i="17" s="1"/>
  <c r="G35" i="17"/>
  <c r="M35" i="17" s="1"/>
  <c r="N35" i="17" s="1"/>
  <c r="G34" i="17"/>
  <c r="M34" i="17" s="1"/>
  <c r="F34" i="17"/>
  <c r="G33" i="17"/>
  <c r="M33" i="17" s="1"/>
  <c r="F33" i="17"/>
  <c r="G32" i="17"/>
  <c r="M32" i="17" s="1"/>
  <c r="F32" i="17"/>
  <c r="M31" i="17"/>
  <c r="F31" i="17"/>
  <c r="G30" i="17"/>
  <c r="G29" i="17"/>
  <c r="M29" i="17" s="1"/>
  <c r="F29" i="17"/>
  <c r="G28" i="17"/>
  <c r="M28" i="17" s="1"/>
  <c r="F28" i="17"/>
  <c r="N28" i="17" s="1"/>
  <c r="G27" i="17"/>
  <c r="M27" i="17" s="1"/>
  <c r="F27" i="17"/>
  <c r="G26" i="17"/>
  <c r="M26" i="17" s="1"/>
  <c r="F26" i="17"/>
  <c r="G25" i="17"/>
  <c r="M25" i="17" s="1"/>
  <c r="F25" i="17"/>
  <c r="G24" i="17"/>
  <c r="M24" i="17" s="1"/>
  <c r="F24" i="17"/>
  <c r="G23" i="17"/>
  <c r="M23" i="17" s="1"/>
  <c r="F23" i="17"/>
  <c r="G22" i="17"/>
  <c r="M22" i="17" s="1"/>
  <c r="F22" i="17"/>
  <c r="G21" i="17"/>
  <c r="M21" i="17" s="1"/>
  <c r="F21" i="17"/>
  <c r="G20" i="17"/>
  <c r="F20" i="17"/>
  <c r="G19" i="17"/>
  <c r="M19" i="17" s="1"/>
  <c r="F19" i="17"/>
  <c r="N18" i="17"/>
  <c r="G17" i="17"/>
  <c r="M17" i="17" s="1"/>
  <c r="F17" i="17"/>
  <c r="G16" i="17"/>
  <c r="M16" i="17" s="1"/>
  <c r="F16" i="17"/>
  <c r="G15" i="17"/>
  <c r="M14" i="17"/>
  <c r="L14" i="17"/>
  <c r="L8" i="17" s="1"/>
  <c r="F14" i="17"/>
  <c r="G13" i="17"/>
  <c r="G12" i="17"/>
  <c r="M12" i="17" s="1"/>
  <c r="F12" i="17"/>
  <c r="G11" i="17"/>
  <c r="F11" i="17"/>
  <c r="G10" i="17"/>
  <c r="F10" i="17"/>
  <c r="M9" i="17"/>
  <c r="F9" i="17"/>
  <c r="O8" i="17"/>
  <c r="K8" i="17"/>
  <c r="J8" i="17"/>
  <c r="I8" i="17"/>
  <c r="H8" i="17"/>
  <c r="E8" i="17"/>
  <c r="E7" i="17" s="1"/>
  <c r="D8" i="17"/>
  <c r="D7" i="17" s="1"/>
  <c r="C8" i="17"/>
  <c r="N90" i="17" l="1"/>
  <c r="N115" i="17"/>
  <c r="N119" i="17"/>
  <c r="N157" i="17"/>
  <c r="K7" i="17"/>
  <c r="K6" i="17" s="1"/>
  <c r="N41" i="17"/>
  <c r="N96" i="17"/>
  <c r="N142" i="17"/>
  <c r="N147" i="17"/>
  <c r="N155" i="17"/>
  <c r="D6" i="17"/>
  <c r="N24" i="17"/>
  <c r="N46" i="17"/>
  <c r="N87" i="17"/>
  <c r="N98" i="17"/>
  <c r="F8" i="17"/>
  <c r="N14" i="17"/>
  <c r="N16" i="17"/>
  <c r="N20" i="17"/>
  <c r="N22" i="17"/>
  <c r="N42" i="17"/>
  <c r="N82" i="17"/>
  <c r="N84" i="17"/>
  <c r="N94" i="17"/>
  <c r="G100" i="17"/>
  <c r="N112" i="17"/>
  <c r="N153" i="17"/>
  <c r="O7" i="17"/>
  <c r="O6" i="17" s="1"/>
  <c r="E6" i="17"/>
  <c r="I7" i="17"/>
  <c r="I6" i="17" s="1"/>
  <c r="N30" i="17"/>
  <c r="N52" i="17"/>
  <c r="N54" i="17"/>
  <c r="N57" i="17"/>
  <c r="N80" i="17"/>
  <c r="M101" i="17"/>
  <c r="N101" i="17" s="1"/>
  <c r="N9" i="17"/>
  <c r="M10" i="17"/>
  <c r="N10" i="17" s="1"/>
  <c r="M13" i="17"/>
  <c r="N13" i="17" s="1"/>
  <c r="N19" i="17"/>
  <c r="M30" i="17"/>
  <c r="N86" i="17"/>
  <c r="N102" i="17"/>
  <c r="N111" i="17"/>
  <c r="N123" i="17"/>
  <c r="N144" i="17"/>
  <c r="N145" i="17"/>
  <c r="M177" i="17"/>
  <c r="N177" i="17" s="1"/>
  <c r="N43" i="17"/>
  <c r="C7" i="17"/>
  <c r="N108" i="17"/>
  <c r="M11" i="17"/>
  <c r="N11" i="17" s="1"/>
  <c r="N26" i="17"/>
  <c r="N33" i="17"/>
  <c r="N72" i="17"/>
  <c r="M151" i="17"/>
  <c r="N151" i="17" s="1"/>
  <c r="L141" i="17"/>
  <c r="N161" i="17"/>
  <c r="N169" i="17"/>
  <c r="N12" i="17"/>
  <c r="N17" i="17"/>
  <c r="N31" i="17"/>
  <c r="N110" i="17"/>
  <c r="G109" i="17"/>
  <c r="N124" i="17"/>
  <c r="N165" i="17"/>
  <c r="N173" i="17"/>
  <c r="M152" i="17"/>
  <c r="N152" i="17"/>
  <c r="N39" i="17"/>
  <c r="N45" i="17"/>
  <c r="N55" i="17"/>
  <c r="N89" i="17"/>
  <c r="G141" i="17"/>
  <c r="N146" i="17"/>
  <c r="M15" i="17"/>
  <c r="G8" i="17"/>
  <c r="N23" i="17"/>
  <c r="N27" i="17"/>
  <c r="N34" i="17"/>
  <c r="F38" i="17"/>
  <c r="N44" i="17"/>
  <c r="N48" i="17"/>
  <c r="N53" i="17"/>
  <c r="N67" i="17"/>
  <c r="N71" i="17"/>
  <c r="N75" i="17"/>
  <c r="N79" i="17"/>
  <c r="N83" i="17"/>
  <c r="N85" i="17"/>
  <c r="N88" i="17"/>
  <c r="N93" i="17"/>
  <c r="N97" i="17"/>
  <c r="F100" i="17"/>
  <c r="N105" i="17"/>
  <c r="N107" i="17"/>
  <c r="N117" i="17"/>
  <c r="C141" i="17"/>
  <c r="G159" i="17"/>
  <c r="N160" i="17"/>
  <c r="N162" i="17"/>
  <c r="N164" i="17"/>
  <c r="N166" i="17"/>
  <c r="N168" i="17"/>
  <c r="N170" i="17"/>
  <c r="N172" i="17"/>
  <c r="N174" i="17"/>
  <c r="N176" i="17"/>
  <c r="N178" i="17"/>
  <c r="H7" i="17"/>
  <c r="H6" i="17" s="1"/>
  <c r="L7" i="17"/>
  <c r="L6" i="17" s="1"/>
  <c r="N21" i="17"/>
  <c r="N25" i="17"/>
  <c r="N29" i="17"/>
  <c r="N32" i="17"/>
  <c r="M40" i="17"/>
  <c r="N51" i="17"/>
  <c r="N58" i="17"/>
  <c r="G59" i="17"/>
  <c r="G38" i="17" s="1"/>
  <c r="N60" i="17"/>
  <c r="N62" i="17"/>
  <c r="F63" i="17"/>
  <c r="G63" i="17"/>
  <c r="M64" i="17"/>
  <c r="N65" i="17"/>
  <c r="N69" i="17"/>
  <c r="N73" i="17"/>
  <c r="N77" i="17"/>
  <c r="N81" i="17"/>
  <c r="M100" i="17"/>
  <c r="N103" i="17"/>
  <c r="F109" i="17"/>
  <c r="N113" i="17"/>
  <c r="N121" i="17"/>
  <c r="F141" i="17"/>
  <c r="N143" i="17"/>
  <c r="N148" i="17"/>
  <c r="N150" i="17"/>
  <c r="N156" i="17"/>
  <c r="F7" i="17" l="1"/>
  <c r="M159" i="17"/>
  <c r="N109" i="17"/>
  <c r="C6" i="17"/>
  <c r="N141" i="17"/>
  <c r="M141" i="17"/>
  <c r="F6" i="17"/>
  <c r="M59" i="17"/>
  <c r="N59" i="17" s="1"/>
  <c r="N40" i="17"/>
  <c r="N159" i="17"/>
  <c r="G7" i="17"/>
  <c r="G6" i="17" s="1"/>
  <c r="N15" i="17"/>
  <c r="N8" i="17" s="1"/>
  <c r="M8" i="17"/>
  <c r="N64" i="17"/>
  <c r="N63" i="17" s="1"/>
  <c r="M63" i="17"/>
  <c r="N100" i="17"/>
  <c r="M38" i="17" l="1"/>
  <c r="M7" i="17" s="1"/>
  <c r="M6" i="17" s="1"/>
  <c r="N38" i="17"/>
  <c r="N7" i="17" s="1"/>
  <c r="N6" i="17" s="1"/>
  <c r="F19" i="4" l="1"/>
  <c r="H17" i="5"/>
  <c r="D8" i="5" l="1"/>
  <c r="L9" i="1" l="1"/>
  <c r="F46" i="1"/>
  <c r="F41" i="1" l="1"/>
  <c r="E19" i="3" l="1"/>
  <c r="F19" i="3"/>
  <c r="D19" i="3"/>
  <c r="E16" i="3"/>
  <c r="F16" i="3"/>
  <c r="D16" i="3"/>
  <c r="E12" i="3"/>
  <c r="F12" i="3"/>
  <c r="F8" i="3" s="1"/>
  <c r="D12" i="3"/>
  <c r="E9" i="3"/>
  <c r="F9" i="3"/>
  <c r="D9" i="3"/>
  <c r="D8" i="3" s="1"/>
  <c r="C10" i="3"/>
  <c r="C11" i="3"/>
  <c r="C13" i="3"/>
  <c r="C14" i="3"/>
  <c r="C17" i="3"/>
  <c r="C18" i="3"/>
  <c r="C20" i="3"/>
  <c r="C21" i="3"/>
  <c r="C22" i="3"/>
  <c r="C23" i="3"/>
  <c r="C6" i="3"/>
  <c r="C7" i="3"/>
  <c r="D14" i="4"/>
  <c r="F15" i="3" l="1"/>
  <c r="F24" i="3" s="1"/>
  <c r="E8" i="3"/>
  <c r="C8" i="3" s="1"/>
  <c r="C9" i="3"/>
  <c r="C19" i="3"/>
  <c r="E15" i="3"/>
  <c r="D15" i="3"/>
  <c r="D24" i="3" s="1"/>
  <c r="C16" i="3"/>
  <c r="C12" i="3"/>
  <c r="E24" i="3" l="1"/>
  <c r="C24" i="3" s="1"/>
  <c r="C15" i="3"/>
  <c r="K9" i="1" l="1"/>
  <c r="B27" i="1" l="1"/>
  <c r="G11" i="1" l="1"/>
  <c r="G10" i="1" s="1"/>
  <c r="G9" i="1" s="1"/>
  <c r="F11" i="1"/>
  <c r="F10" i="1" s="1"/>
  <c r="F9" i="1" s="1"/>
  <c r="E13" i="1"/>
  <c r="H13" i="1" s="1"/>
  <c r="E14" i="1"/>
  <c r="E15" i="1"/>
  <c r="E16" i="1"/>
  <c r="E17" i="1"/>
  <c r="E18" i="1"/>
  <c r="E19" i="1"/>
  <c r="E20" i="1"/>
  <c r="E21" i="1"/>
  <c r="H21" i="1" s="1"/>
  <c r="E22" i="1"/>
  <c r="E23" i="1"/>
  <c r="E24" i="1"/>
  <c r="E26" i="1"/>
  <c r="E12" i="1"/>
  <c r="L8" i="1" l="1"/>
  <c r="L5" i="1"/>
  <c r="M6" i="1" s="1"/>
  <c r="K8" i="1"/>
  <c r="E11" i="1"/>
  <c r="H12" i="1"/>
  <c r="E9" i="1"/>
  <c r="J9" i="1" s="1"/>
  <c r="E10" i="1"/>
  <c r="J7" i="1" l="1"/>
  <c r="D41" i="1" l="1"/>
  <c r="D11" i="1"/>
  <c r="J41" i="1" l="1"/>
  <c r="D55" i="1"/>
  <c r="O19" i="10" l="1"/>
  <c r="N19" i="10"/>
  <c r="M19" i="10"/>
  <c r="L19" i="10"/>
  <c r="K19" i="10"/>
  <c r="J19" i="10"/>
  <c r="I19" i="10"/>
  <c r="H19" i="10"/>
  <c r="G19" i="10"/>
  <c r="F19" i="10"/>
  <c r="E19" i="10"/>
  <c r="D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C6" i="10"/>
  <c r="C19" i="10" l="1"/>
  <c r="K22" i="4" l="1"/>
  <c r="J22" i="4"/>
  <c r="G22" i="4"/>
  <c r="H21" i="4"/>
  <c r="H20" i="4"/>
  <c r="H19" i="4"/>
  <c r="H18" i="4"/>
  <c r="H17" i="4"/>
  <c r="H16" i="4"/>
  <c r="H15" i="4"/>
  <c r="H14" i="4"/>
  <c r="H13" i="4"/>
  <c r="H12" i="4"/>
  <c r="H11" i="4"/>
  <c r="H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H9" i="4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F20" i="5"/>
  <c r="C20" i="5"/>
  <c r="D19" i="4" l="1"/>
  <c r="C19" i="4" s="1"/>
  <c r="D12" i="4"/>
  <c r="C12" i="4" s="1"/>
  <c r="D13" i="4"/>
  <c r="D10" i="4"/>
  <c r="C10" i="4" s="1"/>
  <c r="D11" i="4"/>
  <c r="C11" i="4" s="1"/>
  <c r="D18" i="4"/>
  <c r="D16" i="4"/>
  <c r="C16" i="4" s="1"/>
  <c r="D17" i="4"/>
  <c r="C17" i="4" s="1"/>
  <c r="D15" i="4"/>
  <c r="C15" i="4" s="1"/>
  <c r="H22" i="4"/>
  <c r="C13" i="4"/>
  <c r="D20" i="4"/>
  <c r="C20" i="4" s="1"/>
  <c r="C14" i="4"/>
  <c r="C18" i="4"/>
  <c r="D21" i="4"/>
  <c r="C21" i="4" s="1"/>
  <c r="E22" i="4"/>
  <c r="F22" i="4"/>
  <c r="I22" i="4"/>
  <c r="I20" i="5"/>
  <c r="L9" i="5"/>
  <c r="L10" i="5"/>
  <c r="L12" i="5"/>
  <c r="L13" i="5"/>
  <c r="L14" i="5"/>
  <c r="L15" i="5"/>
  <c r="L16" i="5"/>
  <c r="L17" i="5"/>
  <c r="K16" i="5"/>
  <c r="G16" i="5"/>
  <c r="K10" i="5"/>
  <c r="G10" i="5"/>
  <c r="G18" i="5"/>
  <c r="K18" i="5"/>
  <c r="K14" i="5"/>
  <c r="G14" i="5"/>
  <c r="K8" i="5"/>
  <c r="G8" i="5"/>
  <c r="G12" i="5"/>
  <c r="K12" i="5"/>
  <c r="L8" i="5"/>
  <c r="D10" i="5"/>
  <c r="D12" i="5"/>
  <c r="D14" i="5"/>
  <c r="D16" i="5"/>
  <c r="D18" i="5"/>
  <c r="L18" i="5"/>
  <c r="E20" i="5"/>
  <c r="D7" i="5"/>
  <c r="K7" i="5"/>
  <c r="L7" i="5"/>
  <c r="D9" i="5"/>
  <c r="G9" i="5"/>
  <c r="D11" i="5"/>
  <c r="G11" i="5"/>
  <c r="L11" i="5"/>
  <c r="D13" i="5"/>
  <c r="G13" i="5"/>
  <c r="D15" i="5"/>
  <c r="G15" i="5"/>
  <c r="D17" i="5"/>
  <c r="G17" i="5"/>
  <c r="D19" i="5"/>
  <c r="G19" i="5"/>
  <c r="L19" i="5"/>
  <c r="J16" i="5" l="1"/>
  <c r="J10" i="5"/>
  <c r="J14" i="5"/>
  <c r="J12" i="5"/>
  <c r="D9" i="4"/>
  <c r="K13" i="5"/>
  <c r="J13" i="5" s="1"/>
  <c r="K15" i="5"/>
  <c r="J15" i="5" s="1"/>
  <c r="J7" i="5"/>
  <c r="D20" i="5"/>
  <c r="G40" i="1" s="1"/>
  <c r="G7" i="5"/>
  <c r="G20" i="5" s="1"/>
  <c r="H20" i="5"/>
  <c r="J8" i="5"/>
  <c r="K9" i="5"/>
  <c r="J9" i="5" s="1"/>
  <c r="K17" i="5"/>
  <c r="J17" i="5" s="1"/>
  <c r="K11" i="5"/>
  <c r="J11" i="5" s="1"/>
  <c r="L20" i="5"/>
  <c r="K19" i="5"/>
  <c r="J19" i="5" s="1"/>
  <c r="J18" i="5"/>
  <c r="C9" i="4" l="1"/>
  <c r="C22" i="4" s="1"/>
  <c r="D22" i="4"/>
  <c r="K20" i="5"/>
  <c r="J20" i="5"/>
  <c r="F10" i="9" l="1"/>
  <c r="G10" i="9"/>
  <c r="H10" i="9"/>
  <c r="E10" i="9" l="1"/>
  <c r="H9" i="9" l="1"/>
  <c r="G9" i="9" l="1"/>
  <c r="I7" i="9" s="1"/>
  <c r="I16" i="1" l="1"/>
  <c r="H23" i="1"/>
  <c r="F27" i="1" l="1"/>
  <c r="C41" i="1" l="1"/>
  <c r="G27" i="1"/>
  <c r="H30" i="1"/>
  <c r="H24" i="1"/>
  <c r="G41" i="1"/>
  <c r="E42" i="1"/>
  <c r="E41" i="1" s="1"/>
  <c r="H14" i="1"/>
  <c r="H16" i="1"/>
  <c r="H18" i="1"/>
  <c r="H22" i="1"/>
  <c r="C38" i="1"/>
  <c r="H31" i="1"/>
  <c r="I37" i="1"/>
  <c r="H37" i="1"/>
  <c r="H26" i="1"/>
  <c r="H20" i="1"/>
  <c r="H19" i="1"/>
  <c r="H17" i="1"/>
  <c r="H15" i="1"/>
  <c r="G38" i="1" l="1"/>
  <c r="G55" i="1" s="1"/>
  <c r="I9" i="1"/>
  <c r="D38" i="1"/>
  <c r="E27" i="1"/>
  <c r="F38" i="1"/>
  <c r="I27" i="1" l="1"/>
  <c r="J37" i="1"/>
  <c r="D39" i="1"/>
  <c r="E39" i="1" s="1"/>
  <c r="F39" i="1" s="1"/>
  <c r="H10" i="1"/>
  <c r="H9" i="1"/>
  <c r="H11" i="1"/>
  <c r="H27" i="1"/>
  <c r="I41" i="1"/>
  <c r="H41" i="1"/>
  <c r="H39" i="1" l="1"/>
  <c r="E38" i="1"/>
  <c r="I38" i="1" s="1"/>
  <c r="E40" i="1" l="1"/>
  <c r="J38" i="1"/>
  <c r="H38" i="1"/>
  <c r="E55" i="1" l="1"/>
  <c r="J40" i="1"/>
  <c r="M40" i="1"/>
  <c r="H40" i="1"/>
  <c r="F40" i="1"/>
  <c r="F55" i="1" s="1"/>
  <c r="I9" i="9" l="1"/>
  <c r="J55" i="1"/>
  <c r="E9" i="9" l="1"/>
  <c r="J9" i="9" s="1"/>
  <c r="J39" i="1" l="1"/>
  <c r="F9" i="9" l="1"/>
  <c r="I10" i="9" s="1"/>
  <c r="H55" i="1"/>
</calcChain>
</file>

<file path=xl/sharedStrings.xml><?xml version="1.0" encoding="utf-8"?>
<sst xmlns="http://schemas.openxmlformats.org/spreadsheetml/2006/main" count="638" uniqueCount="505">
  <si>
    <t>Đơn vị: Triệu đồng</t>
  </si>
  <si>
    <t>CÁC CHỈ TIÊU</t>
  </si>
  <si>
    <t xml:space="preserve">Tổng số </t>
  </si>
  <si>
    <t>Trong đó</t>
  </si>
  <si>
    <t>Tỉnh thu</t>
  </si>
  <si>
    <t>A</t>
  </si>
  <si>
    <t xml:space="preserve">I- NGÀNH THUẾ THU </t>
  </si>
  <si>
    <t xml:space="preserve">1-Thu từ XNQD  </t>
  </si>
  <si>
    <t xml:space="preserve">         - Thu DN trong nước</t>
  </si>
  <si>
    <t xml:space="preserve">         - Thu từ DN nước ngoài</t>
  </si>
  <si>
    <t>2-Thu CTN và dịch vụ NQD</t>
  </si>
  <si>
    <t>II-THU KHÁC NGÂN SÁCH</t>
  </si>
  <si>
    <t>III-THU TẠI XÃ</t>
  </si>
  <si>
    <t>B- CÁC KHOẢN THU ĐỂ LẠI CHI QUẢN LÝ QUA NSNN</t>
  </si>
  <si>
    <t xml:space="preserve">Thu học phí </t>
  </si>
  <si>
    <t>Thu viện phí</t>
  </si>
  <si>
    <t>Phí môi trường</t>
  </si>
  <si>
    <t xml:space="preserve">Thu viện trợ </t>
  </si>
  <si>
    <t xml:space="preserve">Thu hồi dự án khoa học </t>
  </si>
  <si>
    <t xml:space="preserve">Thu từ kết quả chống buôn lậu, xử phạt, tịch thu cấp lại </t>
  </si>
  <si>
    <t xml:space="preserve">Thu đóng góp XDCS hạ tầng tại xã </t>
  </si>
  <si>
    <t xml:space="preserve">Thu từ các hoạt động HCSN, các khoản thu khác </t>
  </si>
  <si>
    <t>Tổng thu NSNN trên địa bàn (A+B+C)</t>
  </si>
  <si>
    <t xml:space="preserve">                * Thu NSĐP </t>
  </si>
  <si>
    <t xml:space="preserve"> D- THU BỔ SUNG TỪ NGÂN SÁCH CẤP TRÊN</t>
  </si>
  <si>
    <t>1. Bổ sung cân đối,CCTL, CĐCS</t>
  </si>
  <si>
    <t xml:space="preserve"> - Bổ sung có MT bằng vốn trong nước</t>
  </si>
  <si>
    <t xml:space="preserve"> - Bổ sung có MT bằng vốn nước ngoài</t>
  </si>
  <si>
    <t>F- THU KẾT DƯ NGÂN SÁCH NĂM TRƯỚC</t>
  </si>
  <si>
    <t>TỔNG THU NSĐP</t>
  </si>
  <si>
    <t>C- THU HẢI QUAN</t>
  </si>
  <si>
    <t>A- NGÀNH THUẾ THU VÀ THU KHÁC NGÂN SÁCH</t>
  </si>
  <si>
    <t>4-Thu cấp quyền sử dụng đất</t>
  </si>
  <si>
    <t>5-Tiền thuê đất, mặt nước</t>
  </si>
  <si>
    <t>6-Lệ phí trước bạ</t>
  </si>
  <si>
    <t>7-Thu phí và lệ phí</t>
  </si>
  <si>
    <t>8-Thu xổ số kiến thiết</t>
  </si>
  <si>
    <t>9-Thuế thu nhập cá nhân</t>
  </si>
  <si>
    <t xml:space="preserve">Chia ra:    * Thu NSTW </t>
  </si>
  <si>
    <t xml:space="preserve">  Trong đó: - Thu phạt ATGT </t>
  </si>
  <si>
    <t>Huyện, xã thu</t>
  </si>
  <si>
    <t>3-Thuế sử dụng đất phi nông nghiệp</t>
  </si>
  <si>
    <t>Thu phí dịch vụ VH, TT, DL</t>
  </si>
  <si>
    <t>2. Bổ sung nguồn thực hiện CCTL</t>
  </si>
  <si>
    <t>TT</t>
  </si>
  <si>
    <t>Chỉ tiêu</t>
  </si>
  <si>
    <t xml:space="preserve">C¸c chØ tiªu </t>
  </si>
  <si>
    <t>Tổng số</t>
  </si>
  <si>
    <t>NS tỉnh</t>
  </si>
  <si>
    <t>NS huyện</t>
  </si>
  <si>
    <t>NS xã</t>
  </si>
  <si>
    <t>TỔNG CHI NSĐP</t>
  </si>
  <si>
    <t>I</t>
  </si>
  <si>
    <t>CHI ĐẦU TƯ PHÁT TRIỂN</t>
  </si>
  <si>
    <t>a</t>
  </si>
  <si>
    <t>Trong đó:</t>
  </si>
  <si>
    <t>b</t>
  </si>
  <si>
    <t>c</t>
  </si>
  <si>
    <t>Chi đầu tư từ nguồn để lại theo chế độ quy định</t>
  </si>
  <si>
    <t>II</t>
  </si>
  <si>
    <t>CHI THƯỜNG XUYÊN</t>
  </si>
  <si>
    <t>Sự nghiệp kinh tế</t>
  </si>
  <si>
    <t>Chi sự nghiệp môi trường</t>
  </si>
  <si>
    <t>Sự nghiệp y tế</t>
  </si>
  <si>
    <t>Sự nghiệp văn hóa, thể thao, du lịch</t>
  </si>
  <si>
    <t>Sự nghiệp phát thanh, truyền hình</t>
  </si>
  <si>
    <t>Sự nghiệp công nghệ thông tin</t>
  </si>
  <si>
    <t>Sự nghiệp khoa học công nghệ</t>
  </si>
  <si>
    <t>Sự nghiệp đảm bảo xã hội</t>
  </si>
  <si>
    <t>Chi quốc phòng, BP, biên giới</t>
  </si>
  <si>
    <t xml:space="preserve">Chi an ninh </t>
  </si>
  <si>
    <t>Chi ĐH, kỷ niệm ngày lễ lớn, kỷ niệm ngành</t>
  </si>
  <si>
    <t>Chi từ kết quả thu được để lại theo chế độ, XP ATGT</t>
  </si>
  <si>
    <t>Hỗ trợ các cơ quan pháp luật (Viện, Tòa, TH án…..)</t>
  </si>
  <si>
    <t>Chính sách tôn giáo</t>
  </si>
  <si>
    <t>DK chính sách mới do tỉnh ban hành</t>
  </si>
  <si>
    <t>Chi khác ngân sách</t>
  </si>
  <si>
    <t>III</t>
  </si>
  <si>
    <t>IV</t>
  </si>
  <si>
    <t>CHI MỘT SỐ NHIỆM VỤ BTC HỖ TRỢ</t>
  </si>
  <si>
    <t>V</t>
  </si>
  <si>
    <t>DỰ PHÒNG NGÂN SÁCH</t>
  </si>
  <si>
    <t>VI</t>
  </si>
  <si>
    <t>CHI BỔ SUNG QUỸ DỰ TRỮ TÀI CHÍNH</t>
  </si>
  <si>
    <t>VII</t>
  </si>
  <si>
    <t>VIII</t>
  </si>
  <si>
    <t>IX</t>
  </si>
  <si>
    <t>X</t>
  </si>
  <si>
    <t>XI</t>
  </si>
  <si>
    <t>TĂNG BIÊN CHẾ HCSN THEO CÁC QĐ UBND TỈNH, KHÁC</t>
  </si>
  <si>
    <t>XII</t>
  </si>
  <si>
    <t>KINH PHÍ CHUẨN BỊ ĐỘNG VIÊN (NSTW)</t>
  </si>
  <si>
    <t>XIII</t>
  </si>
  <si>
    <t>XIV</t>
  </si>
  <si>
    <t>THỰC HIỆN CÁC NV ĐỘT XUẤT KHỐI HX</t>
  </si>
  <si>
    <t>CHÍNH SÁCH BÌNH ỔN GIÁ</t>
  </si>
  <si>
    <t>CHI CÁC CTMTQG</t>
  </si>
  <si>
    <t>ĐVT: Triệu đồng</t>
  </si>
  <si>
    <t>Đơn vị</t>
  </si>
  <si>
    <t>Tổng cộng</t>
  </si>
  <si>
    <t>Huyện Kỳ Anh</t>
  </si>
  <si>
    <t>Huyện Cẩm Xuyên</t>
  </si>
  <si>
    <t>TP Hà Tĩnh</t>
  </si>
  <si>
    <t>Huyện Thạch Hà</t>
  </si>
  <si>
    <t>Huyện Can Lộc</t>
  </si>
  <si>
    <t>Huyện Đức Thọ</t>
  </si>
  <si>
    <t>Huyện Nghi Xuân</t>
  </si>
  <si>
    <t>Huyện Hương Sơn</t>
  </si>
  <si>
    <t>Huyện Hương Khê</t>
  </si>
  <si>
    <t>TX Hồng Lĩnh</t>
  </si>
  <si>
    <t>Huyện Vũ Quang</t>
  </si>
  <si>
    <t>Huyện Lộc Hà</t>
  </si>
  <si>
    <t>Thu NSNN trên địa bàn</t>
  </si>
  <si>
    <t>Thu ngân sách huyện, xã hưởng</t>
  </si>
  <si>
    <t>Thu bổ sung từ ngân sách cấp tỉnh</t>
  </si>
  <si>
    <t>Tổng thu ngân sách huyện</t>
  </si>
  <si>
    <t>Cộng</t>
  </si>
  <si>
    <t>NS cấp huyện</t>
  </si>
  <si>
    <t>NS cấp xã</t>
  </si>
  <si>
    <t>Phụ lục số 03</t>
  </si>
  <si>
    <t>1. Chi ngân sách cấp huyện</t>
  </si>
  <si>
    <t>2. Chi ngân sách cấp xã</t>
  </si>
  <si>
    <t>Chi đầu tư phát triển</t>
  </si>
  <si>
    <t>Chi thường xuyên</t>
  </si>
  <si>
    <t>Dự phòng</t>
  </si>
  <si>
    <t>Văn phòng điều phối NTM</t>
  </si>
  <si>
    <t>Văn phòng Ban ATGT</t>
  </si>
  <si>
    <t>Chi cục Văn thư lưu trữ (Phần SN)</t>
  </si>
  <si>
    <t>Phụ lục số 01</t>
  </si>
  <si>
    <t>Chi từ nguồn viện trợ nước ngoài (Dự án PTNN)</t>
  </si>
  <si>
    <t xml:space="preserve">SCL, MS TÀI SẢN VÀ CÁC NV ĐỘT XUẤT KHÁC </t>
  </si>
  <si>
    <t>DỰ KIẾN NGUỒN CCTL, CĐCS THEO TL</t>
  </si>
  <si>
    <t>TRẢ NỢ, THU HỒI TẠM ỨNG NS</t>
  </si>
  <si>
    <t>3. Bổ sung có mục tiêu</t>
  </si>
  <si>
    <t>11- Cấp quyền khai thác khoáng sản</t>
  </si>
  <si>
    <t>Các chính sách khác</t>
  </si>
  <si>
    <t>Sàn Giao dịch việc làm</t>
  </si>
  <si>
    <t>Ban Chỉ đạo ĐA 61 của tỉnh (Hội Nông dân)</t>
  </si>
  <si>
    <t xml:space="preserve"> DK Hỗ trợ các CS TW ban hành do ĐP đảm bảo (NSTW)</t>
  </si>
  <si>
    <t>Các KH chăm sóc TE có hoàn cảnh KH, ĐA, CT ngành Lao động: Chăm sóc TE, Trợ giúp người khuyết tật…</t>
  </si>
  <si>
    <t>Nội dung</t>
  </si>
  <si>
    <t>NS cấp tỉnh</t>
  </si>
  <si>
    <t xml:space="preserve"> -</t>
  </si>
  <si>
    <t>Dự toán năm 2017</t>
  </si>
  <si>
    <t>Sự nghiệp giáo dục đào tạo và dạy nghề</t>
  </si>
  <si>
    <t>Chi quản lý hành chính, nhà nước, đảng, đoàn thể</t>
  </si>
  <si>
    <t>Hỗ trợ nhân rộng hệ thống dịch vụ công trực tuyến tại các huyện, thị xã, thành phố</t>
  </si>
  <si>
    <t>Hỗ trợ phần mềm, tập huấn Luật NSNN và các văn bản dưới Luật cho khối huyện, thị xã, thành phố, xã, phường, thị trấn</t>
  </si>
  <si>
    <t>Thực hiện pháp lệnh CA xã (Trang phục: 5,850 tỷ và CĐCS)</t>
  </si>
  <si>
    <t>Thực hiện Luật DQTV (T.phục, công cụ hỗ trợ và CĐCS )</t>
  </si>
  <si>
    <t>XV</t>
  </si>
  <si>
    <t>10- Thuế bảo vệ môi trường</t>
  </si>
  <si>
    <t>XVI</t>
  </si>
  <si>
    <t>4. Bổ sung vốn sự nghiệp để thực hiện một số chế độ, chính sách của Trung ương</t>
  </si>
  <si>
    <t>Trong đó:  Vốn nước ngoài</t>
  </si>
  <si>
    <t>45% số thu còn lại</t>
  </si>
  <si>
    <t>Quỹ đất còn lại</t>
  </si>
  <si>
    <t xml:space="preserve"> TT </t>
  </si>
  <si>
    <t xml:space="preserve"> TÊN ĐƠN VỊ </t>
  </si>
  <si>
    <t xml:space="preserve">Quỹ lương kế hoạch </t>
  </si>
  <si>
    <t>Hoạt động Ban vì tiến bộ phụ nữ</t>
  </si>
  <si>
    <t>Trang phục thanh tra</t>
  </si>
  <si>
    <t>Nghiệp vụ đặc thù</t>
  </si>
  <si>
    <t>Giao thu phí, lệ phí</t>
  </si>
  <si>
    <t xml:space="preserve"> I </t>
  </si>
  <si>
    <t xml:space="preserve"> A </t>
  </si>
  <si>
    <t xml:space="preserve">Hỗ trợ Đoàn ĐBQH </t>
  </si>
  <si>
    <t>Trong đó: Trích lại theo TT 90</t>
  </si>
  <si>
    <t>Trong đó đoàn ra, đoàn vào</t>
  </si>
  <si>
    <t xml:space="preserve"> B </t>
  </si>
  <si>
    <t>Trong đó KP thi đua khen thưởng</t>
  </si>
  <si>
    <t>Đột xuất, mua sắm, sửa chữa</t>
  </si>
  <si>
    <t xml:space="preserve"> II </t>
  </si>
  <si>
    <t>TT Xúc tiến ĐT và cung ứng NL khu KT</t>
  </si>
  <si>
    <t>BQL Cửa khẩu QT Cầu Treo</t>
  </si>
  <si>
    <t>BQL Khu tưởng niệm Lý Tự Trọng</t>
  </si>
  <si>
    <t>TT Thông tin (Thuộc ĐĐBQH)</t>
  </si>
  <si>
    <t>BQL Khu vực mỏ sắt Thạch Khê</t>
  </si>
  <si>
    <t>Văn phòng đại diện sông cả</t>
  </si>
  <si>
    <t>Ban QL các DA trọng điểm</t>
  </si>
  <si>
    <t>Ban vì sự tiến bộ phụ nữ</t>
  </si>
  <si>
    <t>Trợ giúp pháp lý cho người nghèo và ĐTCS</t>
  </si>
  <si>
    <t>Đột xuất, tăng biên chế</t>
  </si>
  <si>
    <t xml:space="preserve">Hội người cao tuổi </t>
  </si>
  <si>
    <t>Hội Bảo vệ QL người tiêu dùng</t>
  </si>
  <si>
    <t>Giải thưởng báo chí Trần Phú và Hội báo xuân</t>
  </si>
  <si>
    <t>Triển lãm ảnh mỹ thuật</t>
  </si>
  <si>
    <t>Hỗ trợ tạp chí Hồng Lĩnh</t>
  </si>
  <si>
    <t>Hỗ trợ tạp chí Hà Tĩnh Người làm báo</t>
  </si>
  <si>
    <t>Đại Hội Hội Kiến trúc sư</t>
  </si>
  <si>
    <t xml:space="preserve"> V </t>
  </si>
  <si>
    <t>TT Điều dưỡng người có công và BTXH</t>
  </si>
  <si>
    <t>TT Dịch vụ việc làm</t>
  </si>
  <si>
    <t xml:space="preserve">SN chăm sóc trẻ em (Sở LĐ) </t>
  </si>
  <si>
    <t>Hỗ trợ mổ tim bẩm sinh cho TE theo QĐ 55a/TTg</t>
  </si>
  <si>
    <t>Điều tra cung lao động</t>
  </si>
  <si>
    <t xml:space="preserve"> VI </t>
  </si>
  <si>
    <t>Ban Chỉ đạo 389 (Hải quan)</t>
  </si>
  <si>
    <t xml:space="preserve"> Tổng số </t>
  </si>
  <si>
    <t xml:space="preserve"> ĐH </t>
  </si>
  <si>
    <t xml:space="preserve"> CĐ </t>
  </si>
  <si>
    <t xml:space="preserve"> TC </t>
  </si>
  <si>
    <t xml:space="preserve"> BTVH </t>
  </si>
  <si>
    <t xml:space="preserve"> * </t>
  </si>
  <si>
    <t>TX Kỳ Anh</t>
  </si>
  <si>
    <t>G-THU VAY</t>
  </si>
  <si>
    <t>Phụ lục số 06</t>
  </si>
  <si>
    <t>Phụ lục số 07</t>
  </si>
  <si>
    <t>Phụ lục số 08</t>
  </si>
  <si>
    <t>Quốc doanh</t>
  </si>
  <si>
    <t>Đầu tư nước ngoài</t>
  </si>
  <si>
    <t>Ngoài QD</t>
  </si>
  <si>
    <t>Thu nhập cá nhân</t>
  </si>
  <si>
    <t>Trước bạ</t>
  </si>
  <si>
    <t>Phí</t>
  </si>
  <si>
    <t>Phi nông nghiệp</t>
  </si>
  <si>
    <t>Thuê đất</t>
  </si>
  <si>
    <t>Cấp quyền khai thác khoáng sản</t>
  </si>
  <si>
    <t>Tiền sử dụng đất</t>
  </si>
  <si>
    <t>Thu tại xã</t>
  </si>
  <si>
    <t>Thu khác ngân sách</t>
  </si>
  <si>
    <t>gồm vay và bội thu</t>
  </si>
  <si>
    <t xml:space="preserve"> - Cấp lại có mục tiêu từ nguồn xổ số kiến thiết</t>
  </si>
  <si>
    <t xml:space="preserve"> - Trừ chi phí đầu tư (55%) quỹ phát triển đất</t>
  </si>
  <si>
    <t>CHI CÁC SỰ NGHIỆP DO NSTW ĐẢM BẢO (trong đó vốn ngoài nước:145,4 tỷ)</t>
  </si>
  <si>
    <t xml:space="preserve"> - Trả nợ vay Quỹ đất Bộ Tài chính</t>
  </si>
  <si>
    <t xml:space="preserve"> - Trích bổ sung Quỹ phát triển đất</t>
  </si>
  <si>
    <t xml:space="preserve"> - Còn lại để phân bổ</t>
  </si>
  <si>
    <t>Dự toán TW giao năm 2018</t>
  </si>
  <si>
    <t>Dự toán HĐND giao năm 2017</t>
  </si>
  <si>
    <t>Ước TH 2017</t>
  </si>
  <si>
    <t>3. Bù giảm thu DT 2018 để thực hiện CCTL</t>
  </si>
  <si>
    <t>5. Chương trình mục tiêu quốc gia</t>
  </si>
  <si>
    <t>Thiếu 48.000 bội chi</t>
  </si>
  <si>
    <t>Dự toán năm 2018</t>
  </si>
  <si>
    <t>I- CHUYỂN NGUỒN</t>
  </si>
  <si>
    <t>H- DỰ KIẾN THU CÁC NHIỆM VỤ CHƯA CHI CHUYỂN NGUỒN SANG NĂM SAU</t>
  </si>
  <si>
    <t>Dự toán HĐND giao 2018</t>
  </si>
  <si>
    <t>% DT 2018 so với</t>
  </si>
  <si>
    <t>ƯTH năm 2017</t>
  </si>
  <si>
    <t xml:space="preserve"> DỰ TOÁN THU NGÂN SÁCH NHÀ NƯỚC NĂM 2018</t>
  </si>
  <si>
    <t>DỰ TOÁN CHI NGÂN SÁCH HUYỆN, XÃ NĂM 2018</t>
  </si>
  <si>
    <t>TỔNG CỘNG</t>
  </si>
  <si>
    <t>Quỹ đất sử dụng vốn vay Bộ Tài chính</t>
  </si>
  <si>
    <t>Quỹ đất tái định cư các dự án</t>
  </si>
  <si>
    <t>Đề án quỹ đất</t>
  </si>
  <si>
    <t>55% Chi phí đầu tư</t>
  </si>
  <si>
    <t>Huyện Nông thôn mới</t>
  </si>
  <si>
    <t>Các đô thị</t>
  </si>
  <si>
    <t>Các địa phương còn lại</t>
  </si>
  <si>
    <t>DỰ TOÁN THU NGÂN SÁCH HUYỆN, XÃ NĂM 2018</t>
  </si>
  <si>
    <t>DỰ TOÁN THU NGÂN SÁCH NHÀ NƯỚC GIAO CHO CÁC HUYỆN, THÀNH PHỐ, THỊ XÃ NĂM 2018</t>
  </si>
  <si>
    <t>Dự toán chi ngân sách huyện, xã năm 2018</t>
  </si>
  <si>
    <t>Tổng chi ngân sách huyện, xã</t>
  </si>
  <si>
    <t>Chưa đưa vào thu vay 200 tỷ</t>
  </si>
  <si>
    <t>XVII</t>
  </si>
  <si>
    <t>Chi từ nguồn bội chi</t>
  </si>
  <si>
    <t>Chi thực hiện nhiệm vụ qui hoạch của tỉnh</t>
  </si>
  <si>
    <t>Ban chỉ đạo hiến máu tình nguyện</t>
  </si>
  <si>
    <t>Ban Chỉ đạo về nhân quyền</t>
  </si>
  <si>
    <t>BCĐ Phòng, chống khủng bố</t>
  </si>
  <si>
    <t>Đại hội Hội Chữ thập đỏ</t>
  </si>
  <si>
    <t>Triển lãm mỹ thuật Bắc miền trung</t>
  </si>
  <si>
    <t xml:space="preserve">Đại hội nhiệm kỳ </t>
  </si>
  <si>
    <t>Đại hội nhiệm kỳ IX Hội nông dân</t>
  </si>
  <si>
    <t>Trung tâm hành chính công tỉnh</t>
  </si>
  <si>
    <t>Chi cục Biển và hải đảo và TN nước</t>
  </si>
  <si>
    <t>Phục vụ công tác xây dựng kế hoạch</t>
  </si>
  <si>
    <t>Tổng số NS cấp năm 2018</t>
  </si>
  <si>
    <t>Bổ sung chi khác</t>
  </si>
  <si>
    <t>BS sở, ngành, TC CT-XH từ 30 BC trở xuống</t>
  </si>
  <si>
    <t>Định mức chi khác năm 2018 theo BC</t>
  </si>
  <si>
    <t>Quỹ lương thực tế</t>
  </si>
  <si>
    <t>Biên chế
thực tế 2017</t>
  </si>
  <si>
    <t>Biên chế
KH 2017</t>
  </si>
  <si>
    <t>DỰ TOÁN CHI NGÂN SÁCH CÁC ĐƠN VỊ QUẢN LÝ HÀNH CHÍNH CẤP TỈNH NĂM 2018</t>
  </si>
  <si>
    <t>DỰ KIẾN CHI CÁC NHIỆM VỤ  CỦA TỈNH TỪ THU CHUYỂN NGUỒN NĂM TRƯỚC</t>
  </si>
  <si>
    <t xml:space="preserve"> KH </t>
  </si>
  <si>
    <t xml:space="preserve"> + </t>
  </si>
  <si>
    <t xml:space="preserve">           -   </t>
  </si>
  <si>
    <t xml:space="preserve">       -   </t>
  </si>
  <si>
    <t xml:space="preserve">        -   </t>
  </si>
  <si>
    <t xml:space="preserve">         -   </t>
  </si>
  <si>
    <t xml:space="preserve"> - </t>
  </si>
  <si>
    <t xml:space="preserve"> Tổng cộng </t>
  </si>
  <si>
    <t xml:space="preserve"> Thu sự nghiệp 2018 </t>
  </si>
  <si>
    <t xml:space="preserve"> Chênh lệch DT 2018-2017 </t>
  </si>
  <si>
    <t xml:space="preserve"> Dự toỏn giao 2017 </t>
  </si>
  <si>
    <t xml:space="preserve"> Dự toán giao 2018 </t>
  </si>
  <si>
    <t xml:space="preserve"> Đào tạo HS Lào </t>
  </si>
  <si>
    <t>Kinh phí đào tạo</t>
  </si>
  <si>
    <t xml:space="preserve"> Chỉ tiêu tuyển sinh ( bình quân) </t>
  </si>
  <si>
    <t xml:space="preserve"> Quỹ lương năm 2018 </t>
  </si>
  <si>
    <t xml:space="preserve"> Biên chế </t>
  </si>
  <si>
    <t xml:space="preserve"> Tên đơn vị </t>
  </si>
  <si>
    <t xml:space="preserve">                                              </t>
  </si>
  <si>
    <t xml:space="preserve"> DỰ TOÁN CHI SỰ NGHIỆP ĐÀO TẠO NĂM 2018</t>
  </si>
  <si>
    <t>TỔNG HỢP DỰ TOÁN THU TIỀN SỬ DỤNG ĐẤT NĂM 2018</t>
  </si>
  <si>
    <t>CHI TRẢ NỢ VAY ĐẾN HẠN (RE II: 10 TỶ, TRẢ NỢ VAY 4 CHƯƠNG TRÌNH: 105 TỶ, TRẢ NỢ VAY CÁC DỰ ÁN NGOÀI NƯỚC 50 TỶ)</t>
  </si>
  <si>
    <t>KP dân quân tự vệ, PC Cựu CB</t>
  </si>
  <si>
    <t xml:space="preserve">ĐVT: Triệu đồng </t>
  </si>
  <si>
    <t>Trung tâm Nước sạch và VS MTNT</t>
  </si>
  <si>
    <t>Tỉnh làm Chủ đầu tư</t>
  </si>
  <si>
    <t>Huyện làm Chủ đầu tư</t>
  </si>
  <si>
    <t>Thị xã Kỳ Anh</t>
  </si>
  <si>
    <t>Thành phố Hà Tĩnh</t>
  </si>
  <si>
    <t>Thị xã Hồng Lĩnh</t>
  </si>
  <si>
    <t>CHI TỪ NGUỒN TĂNG THU DỰ KIẾN CHƯA PHÂN BỔ</t>
  </si>
  <si>
    <t>Phụ lục số 02</t>
  </si>
  <si>
    <t>TỔNG HỢP DỰ TOÁN CHI NGÂN SÁCH  ĐỊA PHƯƠNG NĂM 2018</t>
  </si>
  <si>
    <t>Chi đầu tư XDCB (trong đó thu hồi các dự án đã tạm ứng 140.958 triệu đồng)</t>
  </si>
  <si>
    <t xml:space="preserve">Quản lý nhà nước </t>
  </si>
  <si>
    <t xml:space="preserve">Khối quản lý NN cấp I </t>
  </si>
  <si>
    <t xml:space="preserve">Sở Giáo dục Đào tạo </t>
  </si>
  <si>
    <t xml:space="preserve">Sở Xây dựng </t>
  </si>
  <si>
    <t xml:space="preserve">Sở Y tế </t>
  </si>
  <si>
    <t xml:space="preserve">Văn phòng HĐND </t>
  </si>
  <si>
    <t xml:space="preserve">Thanh tra tỉnh </t>
  </si>
  <si>
    <t xml:space="preserve">Sở Tài chính </t>
  </si>
  <si>
    <t xml:space="preserve">Sở Nông nghiệp PTNT </t>
  </si>
  <si>
    <t xml:space="preserve">Sở Tư pháp </t>
  </si>
  <si>
    <t xml:space="preserve">Sở Lao động TB&amp;XH </t>
  </si>
  <si>
    <t xml:space="preserve">Sở Công thương   </t>
  </si>
  <si>
    <t xml:space="preserve">Sở Văn hoá, Thể thao và Du lịch </t>
  </si>
  <si>
    <t xml:space="preserve">Sở Tài nguyên - Môi trường </t>
  </si>
  <si>
    <t xml:space="preserve">Sở Giao thông vận tải  </t>
  </si>
  <si>
    <t xml:space="preserve">Sở Khoa học CN </t>
  </si>
  <si>
    <t xml:space="preserve">Sở Nội vụ  </t>
  </si>
  <si>
    <t xml:space="preserve">Văn phòng UBND tỉnh </t>
  </si>
  <si>
    <t xml:space="preserve">Sở Ngoại vụ </t>
  </si>
  <si>
    <t>BQL Khu kinh tế tỉnh</t>
  </si>
  <si>
    <t xml:space="preserve">Sở Thông tin và Truyền Thông </t>
  </si>
  <si>
    <t xml:space="preserve">Đột xuất, tăng biên chế, BS quỹ lương </t>
  </si>
  <si>
    <t xml:space="preserve">Đơn vị QLNN cấp II </t>
  </si>
  <si>
    <t xml:space="preserve">Ban thi đua khen thưởng </t>
  </si>
  <si>
    <t xml:space="preserve">Ban tôn giáo </t>
  </si>
  <si>
    <t xml:space="preserve">Chi cục văn thư lưu trữ </t>
  </si>
  <si>
    <t>Chi cục An toàn vệ sinh thực phẩm</t>
  </si>
  <si>
    <t xml:space="preserve">Chi cục bảo vệ môi trường </t>
  </si>
  <si>
    <t>Chi Cục Quản lý  thị trường</t>
  </si>
  <si>
    <t xml:space="preserve">Chi cục phát triển nông thôn </t>
  </si>
  <si>
    <t xml:space="preserve">Chi cục KL+ 12 Hạt KL các huyện + đội CĐ </t>
  </si>
  <si>
    <t xml:space="preserve">Chi cục Trồng trọt và BVTV </t>
  </si>
  <si>
    <t xml:space="preserve">Chi cục Chăn nuôi và Thú y </t>
  </si>
  <si>
    <t>Chi cục Quản lý CL nông lâm thủy sản</t>
  </si>
  <si>
    <t>Chi cục thuỷ lợi (nhập CC Đê điều)</t>
  </si>
  <si>
    <t>Chi cục Thủy sản</t>
  </si>
  <si>
    <t>Chi cục tiêu chuẩn đo lường chất lượng</t>
  </si>
  <si>
    <t xml:space="preserve">Thanh tra giao thông </t>
  </si>
  <si>
    <t xml:space="preserve">Thanh tra xây dựng </t>
  </si>
  <si>
    <t xml:space="preserve">Cải cách HC IZO, chỉnh lý tài liệu: </t>
  </si>
  <si>
    <t xml:space="preserve"> - Cải cách HC, ISO</t>
  </si>
  <si>
    <t xml:space="preserve"> - Chỉnh lý TL </t>
  </si>
  <si>
    <t xml:space="preserve">Sự nghiệp khác </t>
  </si>
  <si>
    <t xml:space="preserve">P Công chứng số I </t>
  </si>
  <si>
    <t xml:space="preserve">P Công chứng số II </t>
  </si>
  <si>
    <t>TT Hỗ trợ doanh nghiệp và xúc tiến đầu tư tỉnh</t>
  </si>
  <si>
    <t xml:space="preserve">Trung tâm DV bán đấu giá tài sản </t>
  </si>
  <si>
    <t xml:space="preserve">TT Dịch vụ Tài chính công </t>
  </si>
  <si>
    <t xml:space="preserve">TT hoạt động thanh thiếu nhi </t>
  </si>
  <si>
    <t xml:space="preserve">Tổng đội TNXPXDKTM Tây sơn </t>
  </si>
  <si>
    <t xml:space="preserve">Tổng đội TNXPXDKTM Phúc Trạch </t>
  </si>
  <si>
    <t xml:space="preserve">TT Hướng nghiệp Thuỷ sản TNXP </t>
  </si>
  <si>
    <t xml:space="preserve">TTDN và hỗ trợ VL nông dân </t>
  </si>
  <si>
    <t xml:space="preserve">Trung tâm công báo tin học </t>
  </si>
  <si>
    <t xml:space="preserve">TT dịch thuật dịch vụ đối ngoại </t>
  </si>
  <si>
    <t xml:space="preserve">Trung tâm trợ giúp pháp lý </t>
  </si>
  <si>
    <t xml:space="preserve">Quỹ Phát triển phụ nữ </t>
  </si>
  <si>
    <t xml:space="preserve">UBĐK Công giáo </t>
  </si>
  <si>
    <t>BQL DA đền bù TĐC Ngàn Trươi Cẩm Trang</t>
  </si>
  <si>
    <t xml:space="preserve">Đoàn luật sư </t>
  </si>
  <si>
    <t xml:space="preserve">BVĐ ngày vì người nghèo </t>
  </si>
  <si>
    <t xml:space="preserve">Ban đổi mới DN </t>
  </si>
  <si>
    <t xml:space="preserve">Ban chỉ đạo CCHC </t>
  </si>
  <si>
    <t xml:space="preserve">Hỗ trợ công tác giám định tài chính </t>
  </si>
  <si>
    <t xml:space="preserve">Ban chỉ đạo XĐGN và ATLĐ </t>
  </si>
  <si>
    <t xml:space="preserve">Các tổ chức chính trị </t>
  </si>
  <si>
    <t xml:space="preserve">Tỉnh đoàn </t>
  </si>
  <si>
    <t xml:space="preserve">Hội Nông Dân </t>
  </si>
  <si>
    <t xml:space="preserve">Hội Cựu Chiến binh </t>
  </si>
  <si>
    <t>Mặt trận tỉnh</t>
  </si>
  <si>
    <t xml:space="preserve">Hội nghề nghiệp </t>
  </si>
  <si>
    <t xml:space="preserve">Liên minh HTX </t>
  </si>
  <si>
    <t xml:space="preserve">Hội Nhà báo </t>
  </si>
  <si>
    <t xml:space="preserve">Liên hiệp các Hội khoa học kỷ thuật </t>
  </si>
  <si>
    <t xml:space="preserve">Hội Liên hiệp văn học nghệ thuật </t>
  </si>
  <si>
    <t xml:space="preserve">Hội Chữ thập đỏ </t>
  </si>
  <si>
    <t xml:space="preserve">Hội người mù </t>
  </si>
  <si>
    <t xml:space="preserve">Hội Đông y </t>
  </si>
  <si>
    <t xml:space="preserve">Hội Luật gia </t>
  </si>
  <si>
    <t xml:space="preserve">Hội khuyến học </t>
  </si>
  <si>
    <t xml:space="preserve">Liên hiệp các Tổ chức hữu nghị </t>
  </si>
  <si>
    <t xml:space="preserve">Hội Cựu TN xung phong </t>
  </si>
  <si>
    <t xml:space="preserve">Hội NN chất độc da cam-Dioxin </t>
  </si>
  <si>
    <t xml:space="preserve">Hội Người Khuyết tật và trẻ em mồ côi </t>
  </si>
  <si>
    <t xml:space="preserve">Hội Liên hiệp thanh niên </t>
  </si>
  <si>
    <t xml:space="preserve">Hội Làm vườn </t>
  </si>
  <si>
    <t xml:space="preserve">Hội Kiến trúc sư </t>
  </si>
  <si>
    <t xml:space="preserve">Hội Kế hoạch hóa gia đình </t>
  </si>
  <si>
    <t xml:space="preserve">Hội Châm cứu </t>
  </si>
  <si>
    <t xml:space="preserve">Hội Sinh vật cảnh </t>
  </si>
  <si>
    <t xml:space="preserve">Hội Tâm năng dưỡng sinh-PHSK </t>
  </si>
  <si>
    <t xml:space="preserve">Hội cựu giáo chức </t>
  </si>
  <si>
    <t xml:space="preserve">Sự nghiệp Xã hội </t>
  </si>
  <si>
    <t xml:space="preserve">Làng trẻ em mồ côi </t>
  </si>
  <si>
    <t xml:space="preserve">TTDN và GTVL người tàn tật </t>
  </si>
  <si>
    <t xml:space="preserve">Trung tâm GD Lao động XH </t>
  </si>
  <si>
    <t>Quỹ bảo trợ Trẻ em - Văn phòng công tác XH</t>
  </si>
  <si>
    <t xml:space="preserve">SN dân số KHHGĐ </t>
  </si>
  <si>
    <t xml:space="preserve">Trong đó: CS TE có H/C KK (Quỹ BTTE) </t>
  </si>
  <si>
    <t>KP đón hài cốt LS; quà, thăm viếng đối tượng ngày lễ, tết; QL đối tượng theo QĐ 16; PB PL Lao động, hỗ trợ người có công tiêu biểu, điều tra cầu lao động…</t>
  </si>
  <si>
    <t>Điều tra hộ nghèo, cận nghèo</t>
  </si>
  <si>
    <t xml:space="preserve">Các ban kiêm nhiệm </t>
  </si>
  <si>
    <t xml:space="preserve">Ban chỉ đạo xuất khẩu </t>
  </si>
  <si>
    <t xml:space="preserve">Ban công tác phi Chính phủ </t>
  </si>
  <si>
    <t xml:space="preserve">Ban chỉ đạo công nghệ thông tin </t>
  </si>
  <si>
    <t xml:space="preserve">Ban đổi mới và phát triển kinh tế tập thể </t>
  </si>
  <si>
    <t xml:space="preserve">Ban chỉ đạo thực hiện QĐ 162 </t>
  </si>
  <si>
    <t xml:space="preserve">Ban chỉ đạo CTMTQG </t>
  </si>
  <si>
    <t xml:space="preserve">Ban chỉ đạo thực hiện NQ 08 </t>
  </si>
  <si>
    <t xml:space="preserve">Ban phổ biến GDPL </t>
  </si>
  <si>
    <t xml:space="preserve">Ban công tác người cao tuổi </t>
  </si>
  <si>
    <t xml:space="preserve">BCĐ thực hiện DA đổi mới giám định tư pháp </t>
  </si>
  <si>
    <t xml:space="preserve">Ban Chỉ đạo 513 </t>
  </si>
  <si>
    <t xml:space="preserve">Ban Chỉ đạo Chương trình PT thanh niên </t>
  </si>
  <si>
    <t xml:space="preserve">Ban chỉ đạo hội nhập quốc tế </t>
  </si>
  <si>
    <t xml:space="preserve">KP Ban chỉ đạo TDĐK trên CS QĐ 794/2012 </t>
  </si>
  <si>
    <t xml:space="preserve">Hỗ trợ TH cải cách TP theo NQ49/BCT </t>
  </si>
  <si>
    <t>CHI CHÍNH SÁCH NÔNG NGHIỆP NÔNG THÔN VÀ NÔNG THÔN MỚI</t>
  </si>
  <si>
    <t xml:space="preserve">Hội Liên hiệp Văn học nghệ thuật  </t>
  </si>
  <si>
    <t xml:space="preserve">HĐ phối hợp liên ngành TGPL trong HĐ tố tụng </t>
  </si>
  <si>
    <t xml:space="preserve">KP Bồi thường và chi trả bồi thường theo TT 71 </t>
  </si>
  <si>
    <t>44</t>
  </si>
  <si>
    <t xml:space="preserve">Chi cục dân số - KHHGĐ </t>
  </si>
  <si>
    <t>Hội Liên hiệp Phụ nữ (gồm cả đề án 938, 939: 600 triệu)</t>
  </si>
  <si>
    <t xml:space="preserve">Sở Kế hoạch và Đầu tư </t>
  </si>
  <si>
    <t xml:space="preserve">Ban QLDT Đồng Lộc </t>
  </si>
  <si>
    <t xml:space="preserve">Chi cho các đối tượng cai nghiện ma túy bắt buộc </t>
  </si>
  <si>
    <t xml:space="preserve"> - Ngân sách cấp</t>
  </si>
  <si>
    <t xml:space="preserve"> - Chi từ nguồn thu SN để cải cách tiền lương tại đơn vị </t>
  </si>
  <si>
    <t xml:space="preserve">Trường Chính trị Trần Phú </t>
  </si>
  <si>
    <t xml:space="preserve">Trường Đại học Hà Tĩnh </t>
  </si>
  <si>
    <t xml:space="preserve">Sư phạm </t>
  </si>
  <si>
    <t xml:space="preserve">Chuyên ngành </t>
  </si>
  <si>
    <t xml:space="preserve">Đào tạo sinh viên Lào </t>
  </si>
  <si>
    <t xml:space="preserve">Học tiếng Việt </t>
  </si>
  <si>
    <t xml:space="preserve">Học chuyên ngành </t>
  </si>
  <si>
    <t xml:space="preserve">Trường Cao đẳng Y tế </t>
  </si>
  <si>
    <t xml:space="preserve">Trường Cao đẳng nghề Việt Đức </t>
  </si>
  <si>
    <t xml:space="preserve">Chi thường xuyên </t>
  </si>
  <si>
    <t xml:space="preserve">Đào tạo sinh viên Lào  </t>
  </si>
  <si>
    <t xml:space="preserve">Trường Cao đẳng Văn hóa, Thể thao và du lịch Nguyễn Du </t>
  </si>
  <si>
    <t xml:space="preserve">Trường Kỷ nghệ </t>
  </si>
  <si>
    <t xml:space="preserve">Trường Trung cấp nghề Hà Tĩnh </t>
  </si>
  <si>
    <t xml:space="preserve">Trường TC nghề Lý Tự Trọng </t>
  </si>
  <si>
    <t xml:space="preserve">Trường Cao đẳng nghề công nghệ HT </t>
  </si>
  <si>
    <t xml:space="preserve">Trung tâm Dạy nghề, GQVL người TT </t>
  </si>
  <si>
    <t xml:space="preserve">Sở Giáo dục và Đào tạo </t>
  </si>
  <si>
    <t xml:space="preserve"> - Đào tạo bồi dưỡng nghiệp vụ </t>
  </si>
  <si>
    <t xml:space="preserve">Sở Công Thương  </t>
  </si>
  <si>
    <t xml:space="preserve"> - Trường CĐ luyện kim Hồng Lĩnh  </t>
  </si>
  <si>
    <t xml:space="preserve"> - Bồi dưỡng, tập huấn  </t>
  </si>
  <si>
    <t xml:space="preserve">Sở Lao động - Thương binh và xã hội  </t>
  </si>
  <si>
    <t xml:space="preserve">TT Huấn luyện ĐT thể thao  </t>
  </si>
  <si>
    <t xml:space="preserve">Trung tâm hoạt động thanh thiếu nhi  </t>
  </si>
  <si>
    <t xml:space="preserve">Thanh tra tỉnh  </t>
  </si>
  <si>
    <t xml:space="preserve">Chi cục QLTT  </t>
  </si>
  <si>
    <t xml:space="preserve">Hội Cựu Chiến binh  </t>
  </si>
  <si>
    <t xml:space="preserve">Hội Nông dân  </t>
  </si>
  <si>
    <t xml:space="preserve">Hội LHPN tỉnh  </t>
  </si>
  <si>
    <t xml:space="preserve">Mặt trận tỉnh  </t>
  </si>
  <si>
    <t xml:space="preserve">Tỉnh đoàn   </t>
  </si>
  <si>
    <t xml:space="preserve">Sở Kế hoạch và Đầu tư  </t>
  </si>
  <si>
    <t xml:space="preserve">Sở Xây dựng  </t>
  </si>
  <si>
    <t xml:space="preserve">Sở Nông nghiệp và PTNT  </t>
  </si>
  <si>
    <t xml:space="preserve">Sở Ngoại vụ  </t>
  </si>
  <si>
    <t xml:space="preserve">Sở Thông tin và TT  </t>
  </si>
  <si>
    <t xml:space="preserve"> - Đào tạo CB chuyên trách cấp xã </t>
  </si>
  <si>
    <t xml:space="preserve"> - ĐT, nâng cao kỹ năng ứng dụng CNTT cho người dân, DN… </t>
  </si>
  <si>
    <t xml:space="preserve">Sở Văn hóa, Thể thao và Du lịch  </t>
  </si>
  <si>
    <t xml:space="preserve">Sở Y tế  </t>
  </si>
  <si>
    <t xml:space="preserve">Sở Tài nguyên và Môi trường  </t>
  </si>
  <si>
    <t xml:space="preserve">TT Dịch vụ Tài chính công (TH KT xã, Luật NSNN, NĐ 16...)  </t>
  </si>
  <si>
    <t xml:space="preserve">UBND tỉnh (TT Công báo tin học) </t>
  </si>
  <si>
    <t xml:space="preserve">Đài Phát thanh - Truyền hình  </t>
  </si>
  <si>
    <t xml:space="preserve">Liên minh Hợp tác xã </t>
  </si>
  <si>
    <t>Hội Nhà báo</t>
  </si>
  <si>
    <t>Hội Người mù</t>
  </si>
  <si>
    <t xml:space="preserve">Hội Luật gia  </t>
  </si>
  <si>
    <t>Hội Liên hiệp thanh niên</t>
  </si>
  <si>
    <t xml:space="preserve">Chi cục Dân số/KHH gia đình </t>
  </si>
  <si>
    <t xml:space="preserve">Văn phòng HĐND tỉnh </t>
  </si>
  <si>
    <t xml:space="preserve">TT hỗ trợ phát triển DN và Xúc tiến ĐT </t>
  </si>
  <si>
    <t xml:space="preserve">Chính sách thu hút, ĐTBD nguồn nhân lực </t>
  </si>
  <si>
    <t xml:space="preserve">Đào tạo, tập huấn cho doanh nghiệp, HTX </t>
  </si>
  <si>
    <t xml:space="preserve">Bổ sung đào tạo sinh viên Lào </t>
  </si>
  <si>
    <t xml:space="preserve">Thực hiện các nhiệm vụ đột xuất </t>
  </si>
  <si>
    <t xml:space="preserve">Liên thông ĐH, CĐ chính quy </t>
  </si>
  <si>
    <t xml:space="preserve">Sở Tư pháp (ĐT nghiệp vụ tư pháp toàn tỉnh)  </t>
  </si>
  <si>
    <t xml:space="preserve"> - Đào tạo nâng cao trình độ CNTT, an toàn an ninh mạng… </t>
  </si>
  <si>
    <t xml:space="preserve">Ban quản lý KKT tỉnh </t>
  </si>
  <si>
    <t>HỘI ĐỒNG NHÂN DÂN TỈNH</t>
  </si>
  <si>
    <t>Phụ lục số 05</t>
  </si>
  <si>
    <t xml:space="preserve"> Phụ lục số 04</t>
  </si>
  <si>
    <t>(Ban hành kèm theo Nghị quyết số       /NQ-HĐND ngày .../12/2017 của HĐND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</si>
</sst>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Z$&quot;* #,##0_-;\-&quot;Z$&quot;* #,##0_-;_-&quot;Z$&quot;* &quot;-&quot;_-;_-@_-"/>
    <numFmt numFmtId="166" formatCode="_-&quot;£&quot;* #,##0.00_-;\-&quot;£&quot;* #,##0.00_-;_-&quot;£&quot;* &quot;-&quot;??_-;_-@_-"/>
    <numFmt numFmtId="167" formatCode="#,##0.00000"/>
    <numFmt numFmtId="168" formatCode="_-&quot;€&quot;* #,##0_-;\-&quot;€&quot;* #,##0_-;_-&quot;€&quot;* &quot;-&quot;_-;_-@_-"/>
    <numFmt numFmtId="169" formatCode="##.##%"/>
    <numFmt numFmtId="170" formatCode="00.000"/>
    <numFmt numFmtId="171" formatCode="###\ ###\ ###.##"/>
    <numFmt numFmtId="172" formatCode="_ * #,##0.00_ ;_ * \-#,##0.00_ ;_ * &quot;-&quot;??_ ;_ @_ "/>
    <numFmt numFmtId="173" formatCode="_ * #,##0_ ;_ * \-#,##0_ ;_ * &quot;-&quot;_ ;_ @_ "/>
    <numFmt numFmtId="174" formatCode="_-* #,##0_-;\-* #,##0_-;_-* &quot;-&quot;_-;_-@_-"/>
    <numFmt numFmtId="175" formatCode="_-* #,##0.00_-;\-* #,##0.00_-;_-* &quot;-&quot;??_-;_-@_-"/>
    <numFmt numFmtId="176" formatCode="&quot;$&quot;#,##0;[Red]\-&quot;$&quot;#,##0"/>
    <numFmt numFmtId="177" formatCode="&quot;¥&quot;#,##0;[Red]&quot;¥&quot;&quot;¥&quot;\-#,##0"/>
    <numFmt numFmtId="178" formatCode="&quot;¥&quot;#,##0.00;[Red]&quot;¥&quot;\-#,##0.00"/>
    <numFmt numFmtId="179" formatCode="_-&quot;$&quot;* #,##0_-;\-&quot;$&quot;* #,##0_-;_-&quot;$&quot;* &quot;-&quot;_-;_-@_-"/>
    <numFmt numFmtId="180" formatCode="&quot;¥&quot;#,##0.00;[Red]&quot;¥&quot;&quot;¥&quot;&quot;¥&quot;&quot;¥&quot;&quot;¥&quot;&quot;¥&quot;\-#,##0.00"/>
    <numFmt numFmtId="181" formatCode="&quot;¥&quot;#,##0;[Red]&quot;¥&quot;\-#,##0"/>
    <numFmt numFmtId="182" formatCode="_-&quot;$&quot;* #,##0.00_-;\-&quot;$&quot;* #,##0.00_-;_-&quot;$&quot;* &quot;-&quot;??_-;_-@_-"/>
    <numFmt numFmtId="183" formatCode="_-* #,##0\ &quot;€&quot;_-;\-* #,##0\ &quot;€&quot;_-;_-* &quot;-&quot;\ &quot;€&quot;_-;_-@_-"/>
    <numFmt numFmtId="184" formatCode="_-&quot;ñ&quot;* #,##0_-;\-&quot;ñ&quot;* #,##0_-;_-&quot;ñ&quot;* &quot;-&quot;_-;_-@_-"/>
    <numFmt numFmtId="185" formatCode="_-* #,##0\ _F_-;\-* #,##0\ _F_-;_-* &quot;-&quot;\ _F_-;_-@_-"/>
    <numFmt numFmtId="186" formatCode="_(&quot;Z$&quot;* #,##0_);_(&quot;Z$&quot;* \(#,##0\);_(&quot;Z$&quot;* &quot;-&quot;_);_(@_)"/>
    <numFmt numFmtId="187" formatCode="_ * #,##0_)&quot;$&quot;_ ;_ * \(#,##0\)&quot;$&quot;_ ;_ * &quot;-&quot;_)&quot;$&quot;_ ;_ @_ "/>
    <numFmt numFmtId="188" formatCode="0.0000%"/>
    <numFmt numFmtId="189" formatCode="_ * #,##0_)&quot;￡&quot;_ ;_ * \(#,##0\)&quot;￡&quot;_ ;_ * &quot;-&quot;_)&quot;￡&quot;_ ;_ @_ "/>
    <numFmt numFmtId="190" formatCode="_-* #,##0.00\ _F_-;\-* #,##0.00\ _F_-;_-* &quot;-&quot;??\ _F_-;_-@_-"/>
    <numFmt numFmtId="191" formatCode="_-* #,##0.00\ _₫_-;\-* #,##0.00\ _₫_-;_-* &quot;-&quot;??\ _₫_-;_-@_-"/>
    <numFmt numFmtId="192" formatCode="_-* #,##0.00\ _V_N_D_-;\-* #,##0.00\ _V_N_D_-;_-* &quot;-&quot;??\ _V_N_D_-;_-@_-"/>
    <numFmt numFmtId="193" formatCode="_-* #,##0.00\ _ñ_-;\-* #,##0.00\ _ñ_-;_-* &quot;-&quot;??\ _ñ_-;_-@_-"/>
    <numFmt numFmtId="194" formatCode="_(&quot;$&quot;\ * #,##0_);_(&quot;$&quot;\ * \(#,##0\);_(&quot;$&quot;\ * &quot;-&quot;_);_(@_)"/>
    <numFmt numFmtId="195" formatCode="_-* #,##0\ &quot;F&quot;_-;\-* #,##0\ &quot;F&quot;_-;_-* &quot;-&quot;\ &quot;F&quot;_-;_-@_-"/>
    <numFmt numFmtId="196" formatCode="_-* #,##0\ &quot;ñ&quot;_-;\-* #,##0\ &quot;ñ&quot;_-;_-* &quot;-&quot;\ &quot;ñ&quot;_-;_-@_-"/>
    <numFmt numFmtId="197" formatCode="_ &quot;$&quot;* #,##0_ ;_ &quot;$&quot;* \-#,##0_ ;_ &quot;$&quot;* &quot;-&quot;_ ;_ @_ "/>
    <numFmt numFmtId="198" formatCode="_-* #,##0\ _₫_-;\-* #,##0\ _₫_-;_-* &quot;-&quot;\ _₫_-;_-@_-"/>
    <numFmt numFmtId="199" formatCode="_-* #,##0\ _V_N_D_-;\-* #,##0\ _V_N_D_-;_-* &quot;-&quot;\ _V_N_D_-;_-@_-"/>
    <numFmt numFmtId="200" formatCode="_-* #,##0\ _ñ_-;\-* #,##0\ _ñ_-;_-* &quot;-&quot;\ _ñ_-;_-@_-"/>
    <numFmt numFmtId="201" formatCode="#,##0\ &quot;kr&quot;;[Red]\-#,##0\ &quot;kr&quot;"/>
    <numFmt numFmtId="202" formatCode="_ &quot;\&quot;* #,##0_ ;_ &quot;\&quot;* \-#,##0_ ;_ &quot;\&quot;* &quot;-&quot;_ ;_ @_ "/>
    <numFmt numFmtId="203" formatCode="###0"/>
    <numFmt numFmtId="204" formatCode="&quot;Z$&quot;#,##0_);[Red]\(&quot;Z$&quot;#,##0\)"/>
    <numFmt numFmtId="205" formatCode="_-&quot;Z$&quot;* #,##0.00_-;\-&quot;Z$&quot;* #,##0.00_-;_-&quot;Z$&quot;* &quot;-&quot;??_-;_-@_-"/>
    <numFmt numFmtId="206" formatCode="&quot;\&quot;#,##0.00_);\(&quot;\&quot;#,##0.00\)"/>
    <numFmt numFmtId="207" formatCode="&quot;\&quot;#,##0.00;[Red]&quot;\&quot;\-#,##0.00"/>
    <numFmt numFmtId="208" formatCode="_-* #,##0.00\ &quot;kr&quot;_-;\-* #,##0.00\ &quot;kr&quot;_-;_-* &quot;-&quot;??\ &quot;kr&quot;_-;_-@_-"/>
    <numFmt numFmtId="209" formatCode="\G\/&quot;標&quot;&quot;準&quot;"/>
    <numFmt numFmtId="210" formatCode="&quot;¥&quot;#,##0;[Red]\-&quot;¥&quot;#,##0"/>
    <numFmt numFmtId="211" formatCode="&quot;\&quot;#,##0;[Red]&quot;\&quot;\-#,##0"/>
    <numFmt numFmtId="212" formatCode="0.0%"/>
    <numFmt numFmtId="213" formatCode="d/mm"/>
    <numFmt numFmtId="214" formatCode="_-* #,##0\ &quot;kr&quot;_-;\-* #,##0\ &quot;kr&quot;_-;_-* &quot;-&quot;\ &quot;kr&quot;_-;_-@_-"/>
    <numFmt numFmtId="215" formatCode="&quot;Z$&quot;#&quot;Z$&quot;##0_);\(&quot;Z$&quot;#&quot;Z$&quot;##0\)"/>
    <numFmt numFmtId="216" formatCode="&quot;¥&quot;#,##0.00;[Red]\-&quot;¥&quot;#,##0.00"/>
    <numFmt numFmtId="217" formatCode="_-* #,##0_-;\-* #,##0_-;_-* &quot;-&quot;??_-;_-@_-"/>
    <numFmt numFmtId="218" formatCode="_(&quot;RM&quot;* #,##0.00_);_(&quot;RM&quot;* \(#,##0.00\);_(&quot;RM&quot;* &quot;-&quot;??_);_(@_)"/>
    <numFmt numFmtId="219" formatCode="_(&quot;RM&quot;* #,##0_);_(&quot;RM&quot;* \(#,##0\);_(&quot;RM&quot;* &quot;-&quot;_);_(@_)"/>
    <numFmt numFmtId="220" formatCode="#,##0.000000"/>
    <numFmt numFmtId="221" formatCode="_ &quot;\&quot;* #,##0.00_ ;_ &quot;\&quot;* \-#,##0.00_ ;_ &quot;\&quot;* &quot;-&quot;??_ ;_ @_ "/>
    <numFmt numFmtId="222" formatCode="_(* #,##0.00000000_);_(* \(#,##0.00000000\);_(* &quot;-&quot;??_);_(@_)"/>
    <numFmt numFmtId="223" formatCode="0.000"/>
    <numFmt numFmtId="224" formatCode=";;"/>
    <numFmt numFmtId="225" formatCode="#,##0.0_);\(#,##0.0\)"/>
    <numFmt numFmtId="226" formatCode="_-* #,##0\ _F_-;\-* #,##0\ _F_-;_-* &quot;-&quot;??\ _F_-;_-@_-"/>
    <numFmt numFmtId="227" formatCode="&quot;£&quot;#,##0.00"/>
    <numFmt numFmtId="228" formatCode="#,##0.0000"/>
    <numFmt numFmtId="229" formatCode="_ * #,##0.00_)&quot;£&quot;_ ;_ * \(#,##0.00\)&quot;£&quot;_ ;_ * &quot;-&quot;??_)&quot;£&quot;_ ;_ @_ "/>
    <numFmt numFmtId="230" formatCode="_-* #,##0.0\ _F_-;\-* #,##0.0\ _F_-;_-* &quot;-&quot;??\ _F_-;_-@_-"/>
    <numFmt numFmtId="231" formatCode="_ * #,##0.00_)_$_ ;_ * \(#,##0.00\)_$_ ;_ * &quot;-&quot;??_)_$_ ;_ @_ "/>
    <numFmt numFmtId="232" formatCode="0.0"/>
    <numFmt numFmtId="233" formatCode="0.0%;\(0.0%\)"/>
    <numFmt numFmtId="234" formatCode="#,##0\ &quot;?&quot;;\-#,##0\ &quot;?&quot;"/>
    <numFmt numFmtId="235" formatCode="##,###.##"/>
    <numFmt numFmtId="236" formatCode="_-* #,##0.00\ &quot;F&quot;_-;\-* #,##0.00\ &quot;F&quot;_-;_-* &quot;-&quot;??\ &quot;F&quot;_-;_-@_-"/>
    <numFmt numFmtId="237" formatCode="#0.##"/>
    <numFmt numFmtId="238" formatCode="0.000_)"/>
    <numFmt numFmtId="239" formatCode="#,##0.00\ &quot;F&quot;;\-#,##0.00\ &quot;F&quot;"/>
    <numFmt numFmtId="240" formatCode="&quot;True&quot;;&quot;True&quot;;&quot;False&quot;"/>
    <numFmt numFmtId="241" formatCode="&quot;£&quot;#,##0.00;\-&quot;£&quot;#,##0.00"/>
    <numFmt numFmtId="242" formatCode="#,##0;\(#,##0\)"/>
    <numFmt numFmtId="243" formatCode="#,##0.000"/>
    <numFmt numFmtId="244" formatCode="_ &quot;R&quot;\ * #,##0_ ;_ &quot;R&quot;\ * \-#,##0_ ;_ &quot;R&quot;\ * &quot;-&quot;_ ;_ @_ "/>
    <numFmt numFmtId="245" formatCode="&quot;Z$&quot;#,##0.000_);[Red]\(&quot;Z$&quot;#,##0.00\)"/>
    <numFmt numFmtId="246" formatCode="##,##0%"/>
    <numFmt numFmtId="247" formatCode="#,###%"/>
    <numFmt numFmtId="248" formatCode="##.##"/>
    <numFmt numFmtId="249" formatCode="###,###"/>
    <numFmt numFmtId="250" formatCode="###.###"/>
    <numFmt numFmtId="251" formatCode="##,###.####"/>
    <numFmt numFmtId="252" formatCode="&quot;£&quot;#,##0.00;[Red]\-&quot;£&quot;#,##0.00"/>
    <numFmt numFmtId="253" formatCode="#.\ ###\ ###"/>
    <numFmt numFmtId="254" formatCode="\$#,##0\ ;\(\$#,##0\)"/>
    <numFmt numFmtId="255" formatCode="_ * #,##0_ ;_ * &quot;\&quot;&quot;\&quot;&quot;\&quot;&quot;\&quot;&quot;\&quot;&quot;\&quot;&quot;\&quot;\-#,##0_ ;_ * &quot;-&quot;_ ;_ @_ "/>
    <numFmt numFmtId="256" formatCode="\t0.00%"/>
    <numFmt numFmtId="257" formatCode="#\ ###\ ##0.0"/>
    <numFmt numFmtId="258" formatCode="##,##0.##"/>
    <numFmt numFmtId="259" formatCode="\U\S\$#,##0.00;\(\U\S\$#,##0.00\)"/>
    <numFmt numFmtId="260" formatCode="_(\§\g\ #,##0_);_(\§\g\ \(#,##0\);_(\§\g\ &quot;-&quot;??_);_(@_)"/>
    <numFmt numFmtId="261" formatCode="_(\§\g\ #,##0_);_(\§\g\ \(#,##0\);_(\§\g\ &quot;-&quot;_);_(@_)"/>
    <numFmt numFmtId="262" formatCode="_-&quot;F&quot;\ * #,##0.0_-;_-&quot;F&quot;\ * #,##0.0\-;_-&quot;F&quot;\ * &quot;-&quot;??_-;_-@_-"/>
    <numFmt numFmtId="263" formatCode="&quot;\&quot;#,##0.00;[Red]&quot;\&quot;&quot;\&quot;&quot;\&quot;&quot;\&quot;&quot;\&quot;&quot;\&quot;\-#,##0.00"/>
    <numFmt numFmtId="264" formatCode="\t#\ ??/??"/>
    <numFmt numFmtId="265" formatCode="#\ ###\ ###\ .00"/>
    <numFmt numFmtId="266" formatCode="\§\g#,##0_);\(\§\g#,##0\)"/>
    <numFmt numFmtId="267" formatCode="_-&quot;VND&quot;* #,##0_-;\-&quot;VND&quot;* #,##0_-;_-&quot;VND&quot;* &quot;-&quot;_-;_-@_-"/>
    <numFmt numFmtId="268" formatCode="_(&quot;Rp&quot;* #,##0.00_);_(&quot;Rp&quot;* \(#,##0.00\);_(&quot;Rp&quot;* &quot;-&quot;??_);_(@_)"/>
    <numFmt numFmtId="269" formatCode="#,##0.00\ &quot;FB&quot;;[Red]\-#,##0.00\ &quot;FB&quot;"/>
    <numFmt numFmtId="270" formatCode="_-* #,##0\ _€_-;\-* #,##0\ _€_-;_-* &quot;-&quot;\ _€_-;_-@_-"/>
    <numFmt numFmtId="271" formatCode="#,##0\ &quot;$&quot;;\-#,##0\ &quot;$&quot;"/>
    <numFmt numFmtId="272" formatCode="&quot;$&quot;#,##0;\-&quot;$&quot;#,##0"/>
    <numFmt numFmtId="273" formatCode="_-* #,##0\ _F_B_-;\-* #,##0\ _F_B_-;_-* &quot;-&quot;\ _F_B_-;_-@_-"/>
    <numFmt numFmtId="274" formatCode="_-* #,##0.00\ _€_-;\-* #,##0.00\ _€_-;_-* &quot;-&quot;??\ _€_-;_-@_-"/>
    <numFmt numFmtId="275" formatCode="_-[$€-2]* #,##0.00_-;\-[$€-2]* #,##0.00_-;_-[$€-2]* &quot;-&quot;??_-"/>
    <numFmt numFmtId="276" formatCode="_ * #,##0.00_)_d_ ;_ * \(#,##0.00\)_d_ ;_ * &quot;-&quot;??_)_d_ ;_ @_ "/>
    <numFmt numFmtId="277" formatCode="#,##0_);\-#,##0_)"/>
    <numFmt numFmtId="278" formatCode="_-* #,##0\ &quot;$&quot;_-;\-* #,##0\ &quot;$&quot;_-;_-* &quot;-&quot;\ &quot;$&quot;_-;_-@_-"/>
    <numFmt numFmtId="279" formatCode="m/yyyy"/>
    <numFmt numFmtId="280" formatCode="&quot;Dong&quot;#,##0.00_);[Red]\(&quot;Dong&quot;#,##0.00\)"/>
    <numFmt numFmtId="281" formatCode="dd/yyyy"/>
    <numFmt numFmtId="282" formatCode="&quot;Yes&quot;;&quot;Yes&quot;;&quot;No&quot;"/>
    <numFmt numFmtId="283" formatCode="_(* #,##0.0000_);_(* \(#,##0.0000\);_(* &quot;-&quot;????_);_(@_)"/>
    <numFmt numFmtId="284" formatCode="#,###;\-#,###;&quot;&quot;;_(@_)"/>
    <numFmt numFmtId="285" formatCode="#."/>
    <numFmt numFmtId="286" formatCode="&quot;Z$&quot;#,##0_);\(&quot;Z$&quot;#,##0\)"/>
    <numFmt numFmtId="287" formatCode=";;;"/>
    <numFmt numFmtId="288" formatCode="###\ ###\ ###\ ###"/>
    <numFmt numFmtId="289" formatCode="#,##0\ &quot;$&quot;_);\(#,##0\ &quot;$&quot;\)"/>
    <numFmt numFmtId="290" formatCode="mmm"/>
    <numFmt numFmtId="291" formatCode="#,##0.0"/>
    <numFmt numFmtId="292" formatCode="&quot;$&quot;#,##0.00_);\(&quot;$&quot;#.##0\)"/>
    <numFmt numFmtId="293" formatCode="0&quot;MB&quot;"/>
    <numFmt numFmtId="294" formatCode="0&quot;MB   &quot;"/>
    <numFmt numFmtId="295" formatCode="###\ ###\ ###\ "/>
    <numFmt numFmtId="296" formatCode="_-&quot;£&quot;* #,##0_-;\-&quot;£&quot;* #,##0_-;_-&quot;£&quot;* &quot;-&quot;_-;_-@_-"/>
    <numFmt numFmtId="297" formatCode="&quot;R&quot;\ #,##0.00;&quot;R&quot;\ \-#,##0.00"/>
    <numFmt numFmtId="298" formatCode="&quot;D&quot;&quot;D&quot;&quot;D&quot;\ mmm\ &quot;D&quot;__"/>
    <numFmt numFmtId="299" formatCode="#,##0\ &quot;$&quot;_);[Red]\(#,##0\ &quot;$&quot;\)"/>
    <numFmt numFmtId="300" formatCode="&quot;$&quot;###,0&quot;.&quot;00_);[Red]\(&quot;$&quot;###,0&quot;.&quot;00\)"/>
    <numFmt numFmtId="301" formatCode="&quot;\&quot;#,##0;[Red]\-&quot;\&quot;#,##0"/>
    <numFmt numFmtId="302" formatCode="&quot;\&quot;#,##0.00;\-&quot;\&quot;#,##0.00"/>
    <numFmt numFmtId="303" formatCode="#,##0\ &quot;kr&quot;;\-#,##0\ &quot;kr&quot;"/>
    <numFmt numFmtId="304" formatCode="&quot;VND&quot;#,##0_);[Red]\(&quot;VND&quot;#,##0\)"/>
    <numFmt numFmtId="305" formatCode="0.00_)"/>
    <numFmt numFmtId="306" formatCode="#,##0.00_);\-#,##0.00_)"/>
    <numFmt numFmtId="307" formatCode="#,##0.000_);\(#,##0.000\)"/>
    <numFmt numFmtId="308" formatCode="#,##0.00\ &quot;?&quot;;[Red]\-#,##0.00\ &quot;?&quot;"/>
    <numFmt numFmtId="309" formatCode="#"/>
    <numFmt numFmtId="310" formatCode="&quot;US$&quot;#,##0.00_);[Red]\(&quot;US$&quot;#,##0.00\)"/>
    <numFmt numFmtId="311" formatCode="0.00000%"/>
    <numFmt numFmtId="312" formatCode="_ &quot;SFr.&quot;* #,##0_ ;_ &quot;SFr.&quot;* \-#,##0_ ;_ &quot;SFr.&quot;* &quot;-&quot;_ ;_ @_ "/>
    <numFmt numFmtId="313" formatCode="#,##0.000;[Red]\(#,##0.000\)"/>
    <numFmt numFmtId="314" formatCode="0.000%"/>
    <numFmt numFmtId="315" formatCode="#,##0&quot;￡&quot;_);[Red]\(#,##0&quot;￡&quot;\)"/>
    <numFmt numFmtId="316" formatCode="&quot;¡Ì&quot;#,##0;[Red]\-&quot;¡Ì&quot;#,##0"/>
    <numFmt numFmtId="317" formatCode="_(* #,##0.00_);_(* \(#,##0.00\);_(* &quot;-&quot;_);_(@_)"/>
    <numFmt numFmtId="318" formatCode="_(&quot;.&quot;* #&quot;Z$&quot;##0_);_(&quot;.&quot;* \(#&quot;Z$&quot;##0\);_(&quot;.&quot;* &quot;-&quot;_);_(@_)"/>
    <numFmt numFmtId="319" formatCode="&quot;Z$&quot;#&quot;Z$&quot;##0_);[Red]\(&quot;Z$&quot;#&quot;Z$&quot;##0\)"/>
    <numFmt numFmtId="320" formatCode="#,##0.00\ &quot;F&quot;;[Red]\-#,##0.00\ &quot;F&quot;"/>
    <numFmt numFmtId="321" formatCode="_-* ##&quot;,&quot;#0&quot;.&quot;0\ _F_-;\-* ##&quot;,&quot;#0&quot;.&quot;0\ _F_-;_-* &quot;-&quot;??\ _F_-;_-@_-"/>
    <numFmt numFmtId="322" formatCode="&quot;£&quot;#,##0;[Red]\-&quot;£&quot;#,##0"/>
    <numFmt numFmtId="323" formatCode="&quot;.&quot;#,##0.00_);[Red]\(&quot;.&quot;#,##0.00\)"/>
    <numFmt numFmtId="324" formatCode="#,##0.00\ &quot;F&quot;_);[Red]\(#,##0.00\ &quot;F&quot;\)"/>
    <numFmt numFmtId="325" formatCode="#&quot;,&quot;##0.00\ &quot;F&quot;;[Red]\-#&quot;,&quot;##0.00\ &quot;F&quot;"/>
    <numFmt numFmtId="326" formatCode="#,##0.00\ \ \ \ "/>
    <numFmt numFmtId="327" formatCode="&quot;￥&quot;#,##0;&quot;￥&quot;\-#,##0"/>
    <numFmt numFmtId="328" formatCode="0.00000"/>
    <numFmt numFmtId="329" formatCode="#,##0.00\ \ "/>
    <numFmt numFmtId="330" formatCode="_ * #,##0_ ;_ * \-#,##0_ ;_ * &quot;-&quot;??_ ;_ @_ "/>
    <numFmt numFmtId="331" formatCode="#,##0\ &quot;F&quot;;[Red]\-#,##0\ &quot;F&quot;"/>
    <numFmt numFmtId="332" formatCode="_(* #,##0.00_ \ \ *);_(* \(#,##0.00\);_(* &quot;-&quot;??_);_(@_)"/>
    <numFmt numFmtId="333" formatCode="0.00000000000E+00;\?"/>
    <numFmt numFmtId="334" formatCode="_ * #,##0.000_ ;_ * \-#,##0.000_ ;_ * &quot;-&quot;??_ ;_ @_ "/>
    <numFmt numFmtId="335" formatCode="&quot;VND&quot;#,##0_);\(&quot;VND&quot;#,##0\)"/>
    <numFmt numFmtId="336" formatCode="#,##0\ &quot;FB&quot;;[Red]\-#,##0\ &quot;FB&quot;"/>
    <numFmt numFmtId="337" formatCode="###,0&quot;.&quot;00\ &quot;F&quot;;[Red]\-###,0&quot;.&quot;00\ &quot;F&quot;"/>
    <numFmt numFmtId="338" formatCode="_(* #.##0.00_);_(* \(#.##0.00\);_(* &quot;-&quot;??_);_(@_)"/>
    <numFmt numFmtId="339" formatCode="&quot;£&quot;#,##0;\-&quot;£&quot;#,##0"/>
    <numFmt numFmtId="340" formatCode="0.00000000"/>
    <numFmt numFmtId="341" formatCode="&quot;Rp&quot;#,##0.00_);[Red]\(&quot;Rp&quot;#,##0.00\)"/>
    <numFmt numFmtId="342" formatCode="_-* ###,0&quot;.&quot;00\ _F_B_-;\-* ###,0&quot;.&quot;00\ _F_B_-;_-* &quot;-&quot;??\ _F_B_-;_-@_-"/>
    <numFmt numFmtId="343" formatCode="&quot;\&quot;#,##0;&quot;\&quot;\-#,##0"/>
    <numFmt numFmtId="344" formatCode="&quot;€&quot;#,##0_);\(&quot;€&quot;#,##0\)"/>
    <numFmt numFmtId="345" formatCode="#,##0\ &quot;€&quot;;\-#,##0\ &quot;€&quot;"/>
    <numFmt numFmtId="346" formatCode="#,##0\ &quot;F&quot;;\-#,##0\ &quot;F&quot;"/>
    <numFmt numFmtId="347" formatCode="_ * #.##._ ;_ * \-#.##._ ;_ * &quot;-&quot;??_ ;_ @_ⴆ"/>
    <numFmt numFmtId="348" formatCode="#,##0\ &quot;?&quot;;[Red]\-#,##0\ &quot;?&quot;"/>
    <numFmt numFmtId="349" formatCode="#,##0.00\ &quot;?&quot;;\-#,##0.00\ &quot;?&quot;"/>
    <numFmt numFmtId="350" formatCode="#,##0.0\½"/>
    <numFmt numFmtId="351" formatCode="_-* ###,0&quot;.&quot;00_-;\-* ###,0&quot;.&quot;00_-;_-* &quot;-&quot;??_-;_-@_-"/>
    <numFmt numFmtId="352" formatCode="0.000\ "/>
    <numFmt numFmtId="353" formatCode="#,##0\ &quot;Lt&quot;;[Red]\-#,##0\ &quot;Lt&quot;"/>
    <numFmt numFmtId="354" formatCode="_(* #,##0.000_);_(* \(#,##0.000\);_(* &quot;-&quot;???_);_(@_)"/>
    <numFmt numFmtId="355" formatCode="0.0%;[Red]\(0.0%\)"/>
    <numFmt numFmtId="356" formatCode="_(* #,##0.0000000000_);_(* \(#,##0.0000000000\);_(* &quot;-&quot;??_);_(@_)"/>
    <numFmt numFmtId="357" formatCode="&quot;¥&quot;#,##0;\-&quot;¥&quot;#,##0"/>
    <numFmt numFmtId="358" formatCode="_-* #,##0\ &quot;DM&quot;_-;\-* #,##0\ &quot;DM&quot;_-;_-* &quot;-&quot;\ &quot;DM&quot;_-;_-@_-"/>
    <numFmt numFmtId="359" formatCode="_-* #,##0.00\ &quot;DM&quot;_-;\-* #,##0.00\ &quot;DM&quot;_-;_-* &quot;-&quot;??\ &quot;DM&quot;_-;_-@_-"/>
    <numFmt numFmtId="360" formatCode="_(&quot;Z$&quot;* #,##0.00_);_(&quot;Z$&quot;* \(#,##0.00\);_(&quot;Z$&quot;* &quot;-&quot;??_);_(@_)"/>
    <numFmt numFmtId="361" formatCode="_-&quot;｣&quot;* #,##0_-;\-&quot;｣&quot;* #,##0_-;_-&quot;｣&quot;* &quot;-&quot;_-;_-@_-"/>
    <numFmt numFmtId="362" formatCode="_-&quot;｣&quot;* #,##0.00_-;\-&quot;｣&quot;* #,##0.00_-;_-&quot;｣&quot;* &quot;-&quot;??_-;_-@_-"/>
    <numFmt numFmtId="363" formatCode="_-* #,##0.00\ _k_r_-;\-* #,##0.00\ _k_r_-;_-* &quot;-&quot;??\ _k_r_-;_-@_-"/>
    <numFmt numFmtId="364" formatCode="0_);[Red]\(0\)"/>
    <numFmt numFmtId="365" formatCode="_ &quot;$&quot;* #,##0.00_ ;_ &quot;$&quot;* \-#,##0.00_ ;_ &quot;$&quot;* &quot;-&quot;??_ ;_ @_ "/>
  </numFmts>
  <fonts count="340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6"/>
      <name val="Times New Roman"/>
      <family val="1"/>
    </font>
    <font>
      <b/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  <font>
      <sz val="16"/>
      <color rgb="FFFF0000"/>
      <name val="Times New Roman"/>
      <family val="1"/>
    </font>
    <font>
      <sz val="12"/>
      <name val="VNI-Times"/>
    </font>
    <font>
      <sz val="12"/>
      <name val="Helv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MS Sans Serif"/>
      <family val="2"/>
    </font>
    <font>
      <sz val="12"/>
      <name val="돋움체"/>
      <family val="3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0"/>
      <name val=".VnArial Narrow"/>
      <family val="2"/>
    </font>
    <font>
      <sz val="9"/>
      <name val="ﾀﾞｯﾁ"/>
      <family val="3"/>
      <charset val="128"/>
    </font>
    <font>
      <sz val="12"/>
      <name val="VNtimes New Roman"/>
      <family val="2"/>
    </font>
    <font>
      <sz val="10"/>
      <name val=".VnTime"/>
      <family val="2"/>
    </font>
    <font>
      <sz val="11"/>
      <name val="??"/>
      <family val="3"/>
    </font>
    <font>
      <sz val="10"/>
      <name val="Helv"/>
      <family val="2"/>
    </font>
    <font>
      <sz val="10"/>
      <name val="AngsanaUPC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??"/>
      <family val="3"/>
    </font>
    <font>
      <sz val="10"/>
      <name val="??"/>
      <family val="3"/>
      <charset val="129"/>
    </font>
    <font>
      <sz val="12"/>
      <name val="????"/>
      <family val="1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sz val="12"/>
      <name val="|??¢¥¢¬¨Ï"/>
      <family val="1"/>
    </font>
    <font>
      <sz val="14"/>
      <name val="뼻뮝"/>
      <family val="3"/>
    </font>
    <font>
      <sz val="10"/>
      <color indexed="8"/>
      <name val="Arial"/>
      <family val="2"/>
    </font>
    <font>
      <sz val="12"/>
      <name val="__"/>
      <family val="1"/>
      <charset val="129"/>
    </font>
    <font>
      <sz val="14"/>
      <name val="__"/>
      <family val="3"/>
      <charset val="129"/>
    </font>
    <font>
      <sz val="12"/>
      <name val="___"/>
      <family val="1"/>
      <charset val="129"/>
    </font>
    <font>
      <sz val="12"/>
      <name val="____"/>
      <charset val="136"/>
    </font>
    <font>
      <sz val="10"/>
      <name val="___"/>
      <family val="3"/>
      <charset val="129"/>
    </font>
    <font>
      <sz val="12"/>
      <name val="___"/>
      <family val="3"/>
    </font>
    <font>
      <sz val="12"/>
      <name val="____"/>
      <family val="2"/>
      <charset val="136"/>
    </font>
    <font>
      <sz val="10"/>
      <name val="VNI-Times"/>
    </font>
    <font>
      <sz val="11"/>
      <name val="ＭＳ Ｐゴシック"/>
      <family val="3"/>
      <charset val="128"/>
    </font>
    <font>
      <sz val="11"/>
      <name val="ＭＳ Ｐゴシック"/>
      <charset val="128"/>
    </font>
    <font>
      <sz val="12"/>
      <name val="VNI-Helve-Condense"/>
    </font>
    <font>
      <sz val="11"/>
      <name val="Arial"/>
      <family val="2"/>
    </font>
    <font>
      <sz val="10"/>
      <color indexed="8"/>
      <name val="MS Sans Serif"/>
      <family val="2"/>
    </font>
    <font>
      <sz val="11"/>
      <name val="VNI-Aptima"/>
    </font>
    <font>
      <b/>
      <sz val="11"/>
      <name val="明朝"/>
      <family val="1"/>
      <charset val="128"/>
    </font>
    <font>
      <sz val="12"/>
      <name val="???"/>
    </font>
    <font>
      <sz val="12"/>
      <name val=".VnArial"/>
      <family val="2"/>
    </font>
    <font>
      <sz val="9"/>
      <name val="Arial"/>
      <family val="2"/>
    </font>
    <font>
      <sz val="10"/>
      <name val="ＭＳ Ｐゴシック"/>
      <family val="3"/>
      <charset val="128"/>
    </font>
    <font>
      <sz val="10.5"/>
      <name val="‚l‚r –?’c"/>
      <family val="1"/>
    </font>
    <font>
      <sz val="10.5"/>
      <name val="‚l‚r –¾’©"/>
      <family val="1"/>
      <charset val="128"/>
    </font>
    <font>
      <sz val="10"/>
      <name val="VNI-Times"/>
      <family val="1"/>
    </font>
    <font>
      <sz val="12"/>
      <name val="VNI-Times"/>
      <family val="1"/>
    </font>
    <font>
      <sz val="11"/>
      <name val="‚l‚r ƒSƒVƒbƒN"/>
      <charset val="128"/>
    </font>
    <font>
      <sz val="10"/>
      <name val="Tahoma"/>
      <family val="2"/>
    </font>
    <font>
      <sz val="14"/>
      <name val="‚l‚r –¾’©"/>
      <charset val="128"/>
    </font>
    <font>
      <sz val="11"/>
      <name val="ＭＳ ゴシック"/>
      <family val="3"/>
      <charset val="128"/>
    </font>
    <font>
      <sz val="12"/>
      <name val="바탕체"/>
      <family val="1"/>
    </font>
    <font>
      <sz val="11"/>
      <name val="–¾’©"/>
      <family val="1"/>
    </font>
    <font>
      <sz val="9"/>
      <name val="‚l‚r ‚o–¾’©"/>
      <charset val="128"/>
    </font>
    <font>
      <sz val="11"/>
      <name val="??fc"/>
      <family val="3"/>
    </font>
    <font>
      <sz val="14"/>
      <name val="VNTime"/>
    </font>
    <font>
      <sz val="11"/>
      <color indexed="8"/>
      <name val="Arial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1"/>
      <color indexed="10"/>
      <name val=".VnArial Narrow"/>
      <family val="2"/>
    </font>
    <font>
      <sz val="12"/>
      <name val=".VnArial Narrow"/>
      <family val="2"/>
    </font>
    <font>
      <sz val="10"/>
      <name val="VnTimes"/>
    </font>
    <font>
      <sz val="12"/>
      <color indexed="10"/>
      <name val=".VnArial Narrow"/>
      <family val="2"/>
    </font>
    <font>
      <sz val="13"/>
      <name val="VNtimes new roman"/>
      <family val="2"/>
    </font>
    <font>
      <sz val="12"/>
      <color indexed="8"/>
      <name val="¹ÙÅÁÃ¼"/>
      <family val="1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3"/>
      <color indexed="9"/>
      <name val="Times New Roman"/>
      <family val="2"/>
    </font>
    <font>
      <sz val="14"/>
      <name val=".VnTime"/>
      <family val="2"/>
    </font>
    <font>
      <sz val="11"/>
      <name val="VNtimes new roman"/>
      <family val="2"/>
    </font>
    <font>
      <sz val="12"/>
      <name val="±¼¸²?¼"/>
      <family val="3"/>
      <charset val="129"/>
    </font>
    <font>
      <sz val="12"/>
      <name val="¹UAAA¼"/>
      <family val="3"/>
      <charset val="129"/>
    </font>
    <font>
      <sz val="11"/>
      <name val="±¼¸²?¼"/>
      <family val="3"/>
      <charset val="129"/>
    </font>
    <font>
      <sz val="12"/>
      <name val="¹UAAA¼"/>
      <family val="3"/>
    </font>
    <font>
      <sz val="11"/>
      <name val="±¼¸²Ã¼"/>
      <family val="3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</font>
    <font>
      <sz val="11"/>
      <color indexed="20"/>
      <name val="Calibri"/>
      <family val="2"/>
    </font>
    <font>
      <b/>
      <i/>
      <sz val="14"/>
      <name val="VNTime"/>
      <family val="2"/>
    </font>
    <font>
      <sz val="11"/>
      <color indexed="10"/>
      <name val="Arial"/>
      <family val="2"/>
    </font>
    <font>
      <sz val="12"/>
      <name val="Times"/>
      <family val="2"/>
    </font>
    <font>
      <sz val="12"/>
      <name val="Tms Rmn"/>
    </font>
    <font>
      <sz val="13"/>
      <name val=".VnTime"/>
      <family val="2"/>
    </font>
    <font>
      <sz val="11"/>
      <name val="µ¸¿ò"/>
    </font>
    <font>
      <sz val="12"/>
      <name val="System"/>
      <family val="1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8"/>
      <name val="SVNtimes new roman"/>
      <family val="2"/>
    </font>
    <font>
      <b/>
      <sz val="11"/>
      <color indexed="9"/>
      <name val="Calibri"/>
      <family val="2"/>
    </font>
    <font>
      <sz val="11"/>
      <name val="VNbook-Antiqua"/>
      <family val="2"/>
    </font>
    <font>
      <sz val="10"/>
      <name val="VNI-Aptima"/>
    </font>
    <font>
      <sz val="11"/>
      <name val="Times"/>
      <family val="2"/>
    </font>
    <font>
      <sz val="11"/>
      <name val="Tms Rmn"/>
    </font>
    <font>
      <sz val="12"/>
      <name val="Times New Roman"/>
      <family val="1"/>
      <charset val="163"/>
    </font>
    <font>
      <b/>
      <sz val="13"/>
      <name val=".VnArial Narrow"/>
      <family val="2"/>
    </font>
    <font>
      <sz val="10"/>
      <color indexed="8"/>
      <name val=".VnTime"/>
      <family val="2"/>
    </font>
    <font>
      <sz val="10"/>
      <name val="Arial"/>
      <family val="2"/>
      <charset val="163"/>
    </font>
    <font>
      <sz val="14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VNtimes new roman"/>
      <family val="2"/>
    </font>
    <font>
      <sz val="10"/>
      <name val="BERNHARD"/>
    </font>
    <font>
      <sz val="10"/>
      <name val="Helv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14"/>
      <color indexed="8"/>
      <name val="Times New Roman"/>
      <family val="2"/>
      <charset val="163"/>
    </font>
    <font>
      <sz val="12"/>
      <name val="VNI-Aptima"/>
    </font>
    <font>
      <sz val="10"/>
      <name val="SVNtimes new roman"/>
      <family val="2"/>
    </font>
    <font>
      <sz val="12"/>
      <name val="Arial"/>
      <family val="2"/>
    </font>
    <font>
      <b/>
      <sz val="13"/>
      <color indexed="63"/>
      <name val="Times New Roman"/>
      <family val="2"/>
    </font>
    <font>
      <sz val="13"/>
      <color indexed="62"/>
      <name val="Times New Roman"/>
      <family val="2"/>
    </font>
    <font>
      <b/>
      <sz val="12"/>
      <name val="VNTimeH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"/>
      <color indexed="8"/>
      <name val="Courier"/>
      <family val="3"/>
    </font>
    <font>
      <sz val="10"/>
      <name val="Arial CE"/>
    </font>
    <font>
      <sz val="10"/>
      <name val="Arial CE"/>
      <charset val="238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9"/>
      <name val="Times New Roman"/>
      <family val="1"/>
    </font>
    <font>
      <sz val="10"/>
      <name val="VNI-Helve-Condense"/>
    </font>
    <font>
      <sz val="10"/>
      <color indexed="8"/>
      <name val="Arial"/>
      <family val="2"/>
      <charset val="1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b/>
      <sz val="16"/>
      <color indexed="16"/>
      <name val="VNbritannic"/>
      <family val="2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color indexed="12"/>
      <name val="VNlucida sans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b/>
      <sz val="16"/>
      <name val="VNottawa"/>
      <family val="2"/>
    </font>
    <font>
      <sz val="8"/>
      <color indexed="8"/>
      <name val="Helvetica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imes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1"/>
      <name val=".VnArial"/>
      <family val="2"/>
    </font>
    <font>
      <u/>
      <sz val="10"/>
      <color indexed="12"/>
      <name val="Arial"/>
      <family val="2"/>
    </font>
    <font>
      <sz val="12"/>
      <name val="??"/>
      <family val="1"/>
    </font>
    <font>
      <sz val="12"/>
      <name val="±¼¸²Ã¼"/>
      <family val="3"/>
    </font>
    <font>
      <sz val="10"/>
      <name val=" "/>
      <family val="1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3"/>
      <color indexed="9"/>
      <name val="Times New Roman"/>
      <family val="2"/>
    </font>
    <font>
      <b/>
      <sz val="14"/>
      <name val=".VnArialH"/>
      <family val="2"/>
    </font>
    <font>
      <sz val="11"/>
      <name val="VNI-Times"/>
    </font>
    <font>
      <sz val="11"/>
      <color indexed="52"/>
      <name val="Calibri"/>
      <family val="2"/>
    </font>
    <font>
      <i/>
      <sz val="10"/>
      <name val=".VnTime"/>
      <family val="2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2"/>
      <name val="바탕체"/>
      <family val="1"/>
      <charset val="129"/>
    </font>
    <font>
      <sz val="12"/>
      <color theme="1"/>
      <name val="Times New Roman"/>
      <family val="2"/>
    </font>
    <font>
      <sz val="14"/>
      <name val="Times New Roman"/>
      <family val="1"/>
      <charset val="163"/>
    </font>
    <font>
      <sz val="12"/>
      <color theme="1"/>
      <name val="Calibri"/>
      <family val="2"/>
      <scheme val="minor"/>
    </font>
    <font>
      <sz val="11"/>
      <color indexed="8"/>
      <name val="Helvetica Neue"/>
    </font>
    <font>
      <sz val="13"/>
      <color indexed="52"/>
      <name val="Times New Roman"/>
      <family val="2"/>
    </font>
    <font>
      <sz val="14"/>
      <name val="System"/>
      <family val="2"/>
    </font>
    <font>
      <b/>
      <sz val="11"/>
      <name val="Arial"/>
      <family val="2"/>
    </font>
    <font>
      <sz val="14"/>
      <name val=".VnArial Narrow"/>
      <family val="2"/>
    </font>
    <font>
      <sz val="11"/>
      <color indexed="8"/>
      <name val="Calibri"/>
      <family val="2"/>
      <charset val="163"/>
    </font>
    <font>
      <sz val="14"/>
      <color indexed="8"/>
      <name val="Times New Roman"/>
      <family val="2"/>
    </font>
    <font>
      <sz val="11"/>
      <name val="VNswitzerlandCondLight"/>
      <family val="2"/>
    </font>
    <font>
      <sz val="12"/>
      <name val="Helv"/>
    </font>
    <font>
      <b/>
      <sz val="10"/>
      <name val="MS Sans Serif"/>
      <family val="2"/>
    </font>
    <font>
      <b/>
      <sz val="10"/>
      <color indexed="18"/>
      <name val="VNarial"/>
      <family val="2"/>
    </font>
    <font>
      <sz val="8"/>
      <name val="Wingdings"/>
      <charset val="2"/>
    </font>
    <font>
      <sz val="8"/>
      <color indexed="16"/>
      <name val="Century Schoolbook"/>
      <family val="1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i/>
      <sz val="10"/>
      <name val="Times New Roman"/>
      <family val="1"/>
    </font>
    <font>
      <sz val="11"/>
      <name val="3C_Times_T"/>
    </font>
    <font>
      <sz val="8"/>
      <name val="MS Sans Serif"/>
      <family val="2"/>
    </font>
    <font>
      <sz val="8"/>
      <name val="Tms Rmn"/>
    </font>
    <font>
      <b/>
      <sz val="10.5"/>
      <name val=".VnAvantH"/>
      <family val="2"/>
    </font>
    <font>
      <sz val="10"/>
      <name val="Helv"/>
      <charset val="204"/>
    </font>
    <font>
      <sz val="11"/>
      <name val="ＭＳ Ｐゴシック"/>
      <family val="2"/>
      <charset val="128"/>
    </font>
    <font>
      <sz val="10"/>
      <name val="3C_Times_T"/>
    </font>
    <font>
      <sz val="10"/>
      <name val="VNbook-Antiqua"/>
      <family val="2"/>
    </font>
    <font>
      <sz val="11"/>
      <color indexed="32"/>
      <name val="VNI-Times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b/>
      <sz val="8"/>
      <color indexed="8"/>
      <name val="Helv"/>
    </font>
    <font>
      <sz val="10"/>
      <name val="Symbol"/>
      <family val="1"/>
    </font>
    <font>
      <b/>
      <sz val="11"/>
      <color indexed="8"/>
      <name val="Calibri"/>
      <family val="2"/>
    </font>
    <font>
      <sz val="13"/>
      <name val=".VnArial"/>
      <family val="2"/>
    </font>
    <font>
      <b/>
      <sz val="10"/>
      <name val="VNI-Univer"/>
    </font>
    <font>
      <sz val="12"/>
      <name val="VNTime"/>
    </font>
    <font>
      <sz val="10"/>
      <name val=".VnBook-Antiqua"/>
      <family val="2"/>
    </font>
    <font>
      <sz val="8"/>
      <name val=".VnTime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2"/>
      <name val=".VnTime"/>
      <family val="2"/>
    </font>
    <font>
      <sz val="10"/>
      <name val="VNTime"/>
    </font>
    <font>
      <b/>
      <u val="double"/>
      <sz val="12"/>
      <color indexed="12"/>
      <name val=".VnBahamasB"/>
      <family val="2"/>
    </font>
    <font>
      <b/>
      <sz val="18"/>
      <color indexed="56"/>
      <name val="Cambria"/>
      <family val="2"/>
    </font>
    <font>
      <b/>
      <i/>
      <u/>
      <sz val="12"/>
      <name val=".VnTimeH"/>
      <family val="2"/>
    </font>
    <font>
      <b/>
      <sz val="13"/>
      <color indexed="52"/>
      <name val="Times New Roman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3"/>
      <color indexed="8"/>
      <name val="Times New Roman"/>
      <family val="2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sz val="13"/>
      <color indexed="17"/>
      <name val="Times New Roman"/>
      <family val="2"/>
    </font>
    <font>
      <sz val="10"/>
      <name val=".VnAvant"/>
      <family val="2"/>
    </font>
    <font>
      <b/>
      <sz val="14"/>
      <name val=".VnTime"/>
      <family val="2"/>
    </font>
    <font>
      <sz val="13"/>
      <color indexed="60"/>
      <name val="Times New Roman"/>
      <family val="2"/>
    </font>
    <font>
      <sz val="11"/>
      <color indexed="10"/>
      <name val="Calibri"/>
      <family val="2"/>
    </font>
    <font>
      <sz val="13"/>
      <color indexed="10"/>
      <name val="Times New Roman"/>
      <family val="2"/>
    </font>
    <font>
      <i/>
      <sz val="13"/>
      <color indexed="23"/>
      <name val="Times New Roman"/>
      <family val="2"/>
    </font>
    <font>
      <sz val="14"/>
      <name val="CordiaUPC"/>
      <family val="2"/>
    </font>
    <font>
      <sz val="8"/>
      <name val="VNI-Helve"/>
    </font>
    <font>
      <sz val="14"/>
      <name val="VnTime"/>
      <family val="2"/>
    </font>
    <font>
      <b/>
      <sz val="8"/>
      <name val="VN Helvetica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lucida sans"/>
      <family val="2"/>
    </font>
    <font>
      <sz val="10"/>
      <name val="VN Helvetica"/>
    </font>
    <font>
      <sz val="9"/>
      <name val=".VnTime"/>
      <family val="2"/>
    </font>
    <font>
      <sz val="10"/>
      <name val="Geneva"/>
      <family val="2"/>
    </font>
    <font>
      <b/>
      <i/>
      <sz val="12"/>
      <name val=".VnTime"/>
      <family val="2"/>
    </font>
    <font>
      <sz val="13"/>
      <color indexed="20"/>
      <name val="Times New Roman"/>
      <family val="2"/>
    </font>
    <font>
      <sz val="14"/>
      <name val=".VnArial"/>
      <family val="2"/>
    </font>
    <font>
      <sz val="10"/>
      <name val="ｺﾞｼｯｸ体MT-M"/>
      <family val="3"/>
      <charset val="128"/>
    </font>
    <font>
      <sz val="14"/>
      <name val="Cordia New"/>
      <family val="2"/>
      <charset val="222"/>
    </font>
    <font>
      <u/>
      <sz val="14"/>
      <color indexed="12"/>
      <name val="Cordia New"/>
      <family val="2"/>
      <charset val="222"/>
    </font>
    <font>
      <u/>
      <sz val="14"/>
      <color indexed="36"/>
      <name val="Cordia New"/>
      <family val="2"/>
      <charset val="222"/>
    </font>
    <font>
      <sz val="10"/>
      <name val=" "/>
      <family val="1"/>
      <charset val="136"/>
    </font>
    <font>
      <sz val="12"/>
      <color indexed="8"/>
      <name val="바탕체"/>
      <family val="3"/>
    </font>
    <font>
      <sz val="12"/>
      <name val="뼻뮝"/>
      <family val="3"/>
    </font>
    <font>
      <sz val="10"/>
      <name val="명조"/>
      <family val="3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2"/>
      <name val="官帕眉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u/>
      <sz val="12"/>
      <color indexed="36"/>
      <name val=".VnTime"/>
      <family val="2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sz val="10"/>
      <name val="明朝"/>
      <family val="1"/>
      <charset val="128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sz val="11"/>
      <color indexed="10"/>
      <name val="Times New Roman"/>
      <family val="1"/>
    </font>
    <font>
      <b/>
      <sz val="14"/>
      <color theme="1"/>
      <name val="Times New Roman"/>
      <family val="1"/>
    </font>
    <font>
      <i/>
      <sz val="14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name val="±¼¸²Ã¼"/>
      <family val="3"/>
      <charset val="129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15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627">
    <xf numFmtId="0" fontId="0" fillId="0" borderId="0"/>
    <xf numFmtId="43" fontId="7" fillId="0" borderId="0" applyFont="0" applyFill="0" applyBorder="0" applyAlignment="0" applyProtection="0"/>
    <xf numFmtId="3" fontId="10" fillId="0" borderId="0">
      <alignment vertical="center" wrapText="1"/>
    </xf>
    <xf numFmtId="3" fontId="10" fillId="0" borderId="0">
      <alignment vertical="center" wrapText="1"/>
    </xf>
    <xf numFmtId="9" fontId="7" fillId="0" borderId="0" applyFont="0" applyFill="0" applyBorder="0" applyAlignment="0" applyProtection="0"/>
    <xf numFmtId="3" fontId="7" fillId="0" borderId="0">
      <alignment vertical="center" wrapText="1"/>
    </xf>
    <xf numFmtId="1" fontId="7" fillId="0" borderId="0">
      <alignment vertical="center" wrapText="1"/>
    </xf>
    <xf numFmtId="0" fontId="15" fillId="0" borderId="0"/>
    <xf numFmtId="0" fontId="6" fillId="0" borderId="0"/>
    <xf numFmtId="3" fontId="7" fillId="0" borderId="0">
      <alignment vertical="center" wrapText="1"/>
    </xf>
    <xf numFmtId="165" fontId="30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31" fillId="0" borderId="0"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31" fillId="0" borderId="0">
      <protection locked="0"/>
    </xf>
    <xf numFmtId="167" fontId="31" fillId="0" borderId="0">
      <protection locked="0"/>
    </xf>
    <xf numFmtId="167" fontId="31" fillId="0" borderId="0">
      <protection locked="0"/>
    </xf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3" fillId="0" borderId="0"/>
    <xf numFmtId="0" fontId="34" fillId="0" borderId="0"/>
    <xf numFmtId="0" fontId="15" fillId="0" borderId="0"/>
    <xf numFmtId="0" fontId="33" fillId="0" borderId="0"/>
    <xf numFmtId="3" fontId="35" fillId="0" borderId="1"/>
    <xf numFmtId="3" fontId="36" fillId="0" borderId="1"/>
    <xf numFmtId="3" fontId="36" fillId="0" borderId="1"/>
    <xf numFmtId="3" fontId="35" fillId="0" borderId="1"/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0" fontId="38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20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0" fontId="38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20">
      <alignment horizontal="center"/>
      <protection hidden="1"/>
    </xf>
    <xf numFmtId="0" fontId="38" fillId="0" borderId="20">
      <alignment horizontal="center"/>
      <protection hidden="1"/>
    </xf>
    <xf numFmtId="169" fontId="37" fillId="0" borderId="20">
      <alignment horizontal="center"/>
      <protection hidden="1"/>
    </xf>
    <xf numFmtId="169" fontId="37" fillId="0" borderId="19">
      <alignment horizontal="center"/>
      <protection hidden="1"/>
    </xf>
    <xf numFmtId="0" fontId="38" fillId="0" borderId="20">
      <alignment horizontal="center"/>
      <protection hidden="1"/>
    </xf>
    <xf numFmtId="169" fontId="37" fillId="0" borderId="20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169" fontId="37" fillId="0" borderId="19">
      <alignment horizontal="center"/>
      <protection hidden="1"/>
    </xf>
    <xf numFmtId="42" fontId="15" fillId="0" borderId="0" applyFont="0" applyFill="0" applyBorder="0" applyAlignment="0" applyProtection="0"/>
    <xf numFmtId="38" fontId="39" fillId="0" borderId="0" applyFont="0" applyFill="0" applyBorder="0" applyAlignment="0" applyProtection="0"/>
    <xf numFmtId="164" fontId="40" fillId="0" borderId="21" applyFont="0" applyBorder="0"/>
    <xf numFmtId="164" fontId="40" fillId="0" borderId="21" applyFont="0" applyBorder="0"/>
    <xf numFmtId="0" fontId="38" fillId="0" borderId="21" applyFont="0" applyBorder="0"/>
    <xf numFmtId="0" fontId="41" fillId="0" borderId="0"/>
    <xf numFmtId="170" fontId="42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2" fontId="44" fillId="0" borderId="0" applyFont="0" applyFill="0" applyBorder="0" applyAlignment="0" applyProtection="0"/>
    <xf numFmtId="0" fontId="48" fillId="0" borderId="25"/>
    <xf numFmtId="0" fontId="49" fillId="0" borderId="25"/>
    <xf numFmtId="0" fontId="49" fillId="0" borderId="25"/>
    <xf numFmtId="0" fontId="48" fillId="0" borderId="25"/>
    <xf numFmtId="173" fontId="44" fillId="0" borderId="0" applyFont="0" applyFill="0" applyBorder="0" applyAlignment="0" applyProtection="0"/>
    <xf numFmtId="174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6" fontId="51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52" fillId="3" borderId="26" applyNumberFormat="0" applyAlignment="0" applyProtection="0"/>
    <xf numFmtId="0" fontId="53" fillId="4" borderId="27" applyNumberFormat="0" applyAlignment="0" applyProtection="0"/>
    <xf numFmtId="0" fontId="54" fillId="0" borderId="0"/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32" fillId="0" borderId="0" applyFont="0" applyFill="0" applyBorder="0" applyAlignment="0" applyProtection="0"/>
    <xf numFmtId="0" fontId="15" fillId="0" borderId="0"/>
    <xf numFmtId="0" fontId="15" fillId="0" borderId="0"/>
    <xf numFmtId="0" fontId="56" fillId="0" borderId="0">
      <alignment vertical="top"/>
    </xf>
    <xf numFmtId="0" fontId="57" fillId="0" borderId="0"/>
    <xf numFmtId="0" fontId="58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61" fillId="0" borderId="0"/>
    <xf numFmtId="174" fontId="60" fillId="0" borderId="0" applyFont="0" applyFill="0" applyBorder="0" applyAlignment="0" applyProtection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9" fontId="62" fillId="0" borderId="0" applyFont="0" applyFill="0" applyBorder="0" applyAlignment="0" applyProtection="0"/>
    <xf numFmtId="175" fontId="60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59" fillId="0" borderId="0" applyFont="0" applyFill="0" applyBorder="0" applyAlignment="0" applyProtection="0"/>
    <xf numFmtId="181" fontId="59" fillId="0" borderId="0" applyFont="0" applyFill="0" applyBorder="0" applyAlignment="0" applyProtection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2" fontId="60" fillId="0" borderId="0" applyFont="0" applyFill="0" applyBorder="0" applyAlignment="0" applyProtection="0"/>
    <xf numFmtId="0" fontId="60" fillId="0" borderId="0"/>
    <xf numFmtId="0" fontId="63" fillId="0" borderId="0"/>
    <xf numFmtId="0" fontId="15" fillId="0" borderId="0"/>
    <xf numFmtId="0" fontId="5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3" fillId="0" borderId="0"/>
    <xf numFmtId="0" fontId="41" fillId="0" borderId="0" applyNumberForma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184" fontId="3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/>
    <xf numFmtId="0" fontId="56" fillId="0" borderId="0">
      <alignment vertical="top"/>
    </xf>
    <xf numFmtId="0" fontId="56" fillId="0" borderId="0">
      <alignment vertical="top"/>
    </xf>
    <xf numFmtId="0" fontId="34" fillId="0" borderId="0"/>
    <xf numFmtId="166" fontId="15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3" fillId="0" borderId="0"/>
    <xf numFmtId="0" fontId="15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0" fontId="56" fillId="0" borderId="0">
      <alignment vertical="top"/>
    </xf>
    <xf numFmtId="42" fontId="64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41" fillId="0" borderId="0" applyNumberFormat="0" applyFill="0" applyBorder="0" applyAlignment="0" applyProtection="0"/>
    <xf numFmtId="186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0" fontId="43" fillId="0" borderId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41" fillId="0" borderId="0" applyNumberFormat="0" applyFill="0" applyBorder="0" applyAlignment="0" applyProtection="0"/>
    <xf numFmtId="187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3" fillId="0" borderId="0"/>
    <xf numFmtId="44" fontId="1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42" fontId="64" fillId="0" borderId="0" applyFont="0" applyFill="0" applyBorder="0" applyAlignment="0" applyProtection="0"/>
    <xf numFmtId="0" fontId="43" fillId="0" borderId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43" fillId="0" borderId="0"/>
    <xf numFmtId="0" fontId="34" fillId="0" borderId="0"/>
    <xf numFmtId="0" fontId="43" fillId="0" borderId="0"/>
    <xf numFmtId="0" fontId="41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34" fillId="0" borderId="0"/>
    <xf numFmtId="0" fontId="34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168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6" fillId="0" borderId="0">
      <alignment vertical="top"/>
    </xf>
    <xf numFmtId="0" fontId="43" fillId="0" borderId="0"/>
    <xf numFmtId="0" fontId="43" fillId="0" borderId="0"/>
    <xf numFmtId="0" fontId="15" fillId="0" borderId="0"/>
    <xf numFmtId="178" fontId="65" fillId="0" borderId="0" applyFont="0" applyFill="0" applyBorder="0" applyAlignment="0" applyProtection="0"/>
    <xf numFmtId="178" fontId="66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34" fillId="0" borderId="0"/>
    <xf numFmtId="0" fontId="19" fillId="0" borderId="0"/>
    <xf numFmtId="0" fontId="15" fillId="0" borderId="0" applyFill="0" applyBorder="0"/>
    <xf numFmtId="0" fontId="15" fillId="0" borderId="0" applyFill="0" applyBorder="0"/>
    <xf numFmtId="0" fontId="15" fillId="0" borderId="0" applyFill="0" applyBorder="0"/>
    <xf numFmtId="43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68" fillId="0" borderId="0"/>
    <xf numFmtId="0" fontId="69" fillId="0" borderId="0" applyNumberFormat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5" fillId="0" borderId="0"/>
    <xf numFmtId="0" fontId="15" fillId="0" borderId="0"/>
    <xf numFmtId="0" fontId="41" fillId="0" borderId="0" applyNumberFormat="0" applyFill="0" applyBorder="0" applyAlignment="0" applyProtection="0"/>
    <xf numFmtId="0" fontId="43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2" fontId="64" fillId="0" borderId="0" applyFont="0" applyFill="0" applyBorder="0" applyAlignment="0" applyProtection="0"/>
    <xf numFmtId="175" fontId="30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4" fontId="30" fillId="0" borderId="0" applyFont="0" applyFill="0" applyBorder="0" applyAlignment="0" applyProtection="0"/>
    <xf numFmtId="4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30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64" fillId="0" borderId="0" applyFont="0" applyFill="0" applyBorder="0" applyAlignment="0" applyProtection="0"/>
    <xf numFmtId="196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30" fillId="0" borderId="0" applyFont="0" applyFill="0" applyBorder="0" applyAlignment="0" applyProtection="0"/>
    <xf numFmtId="190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30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64" fillId="0" borderId="0" applyFont="0" applyFill="0" applyBorder="0" applyAlignment="0" applyProtection="0"/>
    <xf numFmtId="196" fontId="64" fillId="0" borderId="0" applyFont="0" applyFill="0" applyBorder="0" applyAlignment="0" applyProtection="0"/>
    <xf numFmtId="174" fontId="30" fillId="0" borderId="0" applyFont="0" applyFill="0" applyBorder="0" applyAlignment="0" applyProtection="0"/>
    <xf numFmtId="42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75" fontId="30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4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178" fontId="65" fillId="0" borderId="0" applyFont="0" applyFill="0" applyBorder="0" applyAlignment="0" applyProtection="0"/>
    <xf numFmtId="178" fontId="66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34" fillId="0" borderId="0"/>
    <xf numFmtId="0" fontId="19" fillId="0" borderId="0"/>
    <xf numFmtId="0" fontId="15" fillId="0" borderId="0" applyFill="0" applyBorder="0"/>
    <xf numFmtId="0" fontId="15" fillId="0" borderId="0" applyFill="0" applyBorder="0"/>
    <xf numFmtId="0" fontId="15" fillId="0" borderId="0" applyFill="0" applyBorder="0"/>
    <xf numFmtId="0" fontId="68" fillId="0" borderId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69" fillId="0" borderId="0" applyNumberFormat="0" applyFont="0" applyFill="0" applyBorder="0" applyAlignment="0" applyProtection="0"/>
    <xf numFmtId="173" fontId="15" fillId="0" borderId="0" applyFont="0" applyFill="0" applyBorder="0" applyAlignment="0" applyProtection="0"/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15" fillId="0" borderId="0"/>
    <xf numFmtId="0" fontId="15" fillId="0" borderId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30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70" fillId="0" borderId="0"/>
    <xf numFmtId="0" fontId="43" fillId="0" borderId="0"/>
    <xf numFmtId="178" fontId="65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68" fillId="0" borderId="0"/>
    <xf numFmtId="0" fontId="69" fillId="0" borderId="0" applyNumberFormat="0" applyFont="0" applyFill="0" applyBorder="0" applyAlignment="0" applyProtection="0"/>
    <xf numFmtId="0" fontId="34" fillId="0" borderId="0"/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5" fillId="0" borderId="0" applyFill="0" applyBorder="0"/>
    <xf numFmtId="0" fontId="15" fillId="0" borderId="0" applyFill="0" applyBorder="0"/>
    <xf numFmtId="0" fontId="15" fillId="0" borderId="0" applyFill="0" applyBorder="0"/>
    <xf numFmtId="178" fontId="66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9" fontId="30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3" fillId="0" borderId="0"/>
    <xf numFmtId="196" fontId="64" fillId="0" borderId="0" applyFont="0" applyFill="0" applyBorder="0" applyAlignment="0" applyProtection="0"/>
    <xf numFmtId="0" fontId="43" fillId="0" borderId="0"/>
    <xf numFmtId="0" fontId="43" fillId="0" borderId="0"/>
    <xf numFmtId="165" fontId="3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69" fillId="0" borderId="0" applyNumberFormat="0" applyFont="0" applyFill="0" applyBorder="0" applyAlignment="0" applyProtection="0"/>
    <xf numFmtId="0" fontId="34" fillId="0" borderId="0"/>
    <xf numFmtId="0" fontId="15" fillId="0" borderId="0" applyFill="0" applyBorder="0"/>
    <xf numFmtId="0" fontId="15" fillId="0" borderId="0" applyFill="0" applyBorder="0"/>
    <xf numFmtId="0" fontId="15" fillId="0" borderId="0" applyFill="0" applyBorder="0"/>
    <xf numFmtId="178" fontId="65" fillId="0" borderId="0" applyFont="0" applyFill="0" applyBorder="0" applyAlignment="0" applyProtection="0"/>
    <xf numFmtId="178" fontId="66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201" fontId="1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9" fillId="0" borderId="0"/>
    <xf numFmtId="17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68" fillId="0" borderId="0"/>
    <xf numFmtId="0" fontId="56" fillId="0" borderId="0">
      <alignment vertical="top"/>
    </xf>
    <xf numFmtId="42" fontId="64" fillId="0" borderId="0" applyFont="0" applyFill="0" applyBorder="0" applyAlignment="0" applyProtection="0"/>
    <xf numFmtId="179" fontId="30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74" fontId="30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98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43" fillId="0" borderId="0"/>
    <xf numFmtId="197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41" fillId="0" borderId="0" applyNumberFormat="0" applyFill="0" applyBorder="0" applyAlignment="0" applyProtection="0"/>
    <xf numFmtId="0" fontId="56" fillId="0" borderId="0">
      <alignment vertical="top"/>
    </xf>
    <xf numFmtId="0" fontId="41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41" fillId="0" borderId="0" applyNumberFormat="0" applyFill="0" applyBorder="0" applyAlignment="0" applyProtection="0"/>
    <xf numFmtId="0" fontId="43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202" fontId="72" fillId="0" borderId="0" applyFont="0" applyFill="0" applyBorder="0" applyAlignment="0" applyProtection="0"/>
    <xf numFmtId="203" fontId="73" fillId="0" borderId="0" applyFont="0" applyFill="0" applyBorder="0" applyAlignment="0" applyProtection="0"/>
    <xf numFmtId="204" fontId="51" fillId="0" borderId="0" applyFont="0" applyFill="0" applyBorder="0" applyAlignment="0" applyProtection="0"/>
    <xf numFmtId="20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204" fontId="51" fillId="0" borderId="0" applyFont="0" applyFill="0" applyBorder="0" applyAlignment="0" applyProtection="0"/>
    <xf numFmtId="205" fontId="74" fillId="0" borderId="0" applyFont="0" applyFill="0" applyBorder="0" applyAlignment="0" applyProtection="0"/>
    <xf numFmtId="41" fontId="15" fillId="0" borderId="0" applyFont="0" applyFill="0" applyBorder="0" applyAlignment="0" applyProtection="0"/>
    <xf numFmtId="206" fontId="75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178" fontId="76" fillId="0" borderId="0" applyFont="0" applyFill="0" applyBorder="0" applyAlignment="0" applyProtection="0"/>
    <xf numFmtId="178" fontId="77" fillId="0" borderId="0" applyFont="0" applyFill="0" applyBorder="0" applyAlignment="0" applyProtection="0"/>
    <xf numFmtId="207" fontId="76" fillId="0" borderId="0" applyFont="0" applyFill="0" applyBorder="0" applyAlignment="0" applyProtection="0"/>
    <xf numFmtId="207" fontId="7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208" fontId="78" fillId="0" borderId="0" applyFont="0" applyFill="0" applyBorder="0" applyAlignment="0" applyProtection="0"/>
    <xf numFmtId="208" fontId="64" fillId="0" borderId="0" applyFont="0" applyFill="0" applyBorder="0" applyAlignment="0" applyProtection="0"/>
    <xf numFmtId="209" fontId="75" fillId="0" borderId="0" applyFont="0" applyFill="0" applyBorder="0" applyAlignment="0" applyProtection="0"/>
    <xf numFmtId="209" fontId="7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30" fillId="0" borderId="0" applyFont="0" applyFill="0" applyBorder="0" applyAlignment="0" applyProtection="0"/>
    <xf numFmtId="210" fontId="80" fillId="0" borderId="0" applyFont="0" applyFill="0" applyBorder="0" applyAlignment="0" applyProtection="0"/>
    <xf numFmtId="42" fontId="73" fillId="0" borderId="0" applyFont="0" applyFill="0" applyBorder="0" applyAlignment="0" applyProtection="0"/>
    <xf numFmtId="42" fontId="73" fillId="0" borderId="0" applyFont="0" applyFill="0" applyBorder="0" applyAlignment="0" applyProtection="0"/>
    <xf numFmtId="181" fontId="76" fillId="0" borderId="0" applyFont="0" applyFill="0" applyBorder="0" applyAlignment="0" applyProtection="0"/>
    <xf numFmtId="181" fontId="77" fillId="0" borderId="0" applyFont="0" applyFill="0" applyBorder="0" applyAlignment="0" applyProtection="0"/>
    <xf numFmtId="211" fontId="76" fillId="0" borderId="0" applyFont="0" applyFill="0" applyBorder="0" applyAlignment="0" applyProtection="0"/>
    <xf numFmtId="211" fontId="77" fillId="0" borderId="0" applyFont="0" applyFill="0" applyBorder="0" applyAlignment="0" applyProtection="0"/>
    <xf numFmtId="42" fontId="73" fillId="0" borderId="0" applyFont="0" applyFill="0" applyBorder="0" applyAlignment="0" applyProtection="0"/>
    <xf numFmtId="42" fontId="73" fillId="0" borderId="0" applyFont="0" applyFill="0" applyBorder="0" applyAlignment="0" applyProtection="0"/>
    <xf numFmtId="212" fontId="81" fillId="0" borderId="0" applyFont="0" applyFill="0" applyBorder="0" applyAlignment="0" applyProtection="0"/>
    <xf numFmtId="212" fontId="81" fillId="0" borderId="0" applyFont="0" applyFill="0" applyBorder="0" applyAlignment="0" applyProtection="0"/>
    <xf numFmtId="213" fontId="75" fillId="0" borderId="0" applyFont="0" applyFill="0" applyBorder="0" applyAlignment="0" applyProtection="0"/>
    <xf numFmtId="213" fontId="75" fillId="0" borderId="0" applyFont="0" applyFill="0" applyBorder="0" applyAlignment="0" applyProtection="0"/>
    <xf numFmtId="214" fontId="78" fillId="0" borderId="0" applyFont="0" applyFill="0" applyBorder="0" applyAlignment="0" applyProtection="0"/>
    <xf numFmtId="214" fontId="64" fillId="0" borderId="0" applyFont="0" applyFill="0" applyBorder="0" applyAlignment="0" applyProtection="0"/>
    <xf numFmtId="212" fontId="81" fillId="0" borderId="0" applyFont="0" applyFill="0" applyBorder="0" applyAlignment="0" applyProtection="0"/>
    <xf numFmtId="212" fontId="81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73" fillId="0" borderId="0" applyFont="0" applyFill="0" applyBorder="0" applyAlignment="0" applyProtection="0"/>
    <xf numFmtId="42" fontId="73" fillId="0" borderId="0" applyFont="0" applyFill="0" applyBorder="0" applyAlignment="0" applyProtection="0"/>
    <xf numFmtId="42" fontId="79" fillId="0" borderId="0" applyFont="0" applyFill="0" applyBorder="0" applyAlignment="0" applyProtection="0"/>
    <xf numFmtId="42" fontId="30" fillId="0" borderId="0" applyFont="0" applyFill="0" applyBorder="0" applyAlignment="0" applyProtection="0"/>
    <xf numFmtId="0" fontId="82" fillId="0" borderId="0"/>
    <xf numFmtId="0" fontId="83" fillId="0" borderId="0"/>
    <xf numFmtId="215" fontId="41" fillId="0" borderId="0" applyFont="0" applyFill="0" applyBorder="0" applyAlignment="0" applyProtection="0"/>
    <xf numFmtId="215" fontId="41" fillId="0" borderId="0" applyFont="0" applyFill="0" applyBorder="0" applyAlignment="0" applyProtection="0"/>
    <xf numFmtId="211" fontId="84" fillId="0" borderId="0" applyFont="0" applyFill="0" applyBorder="0" applyAlignment="0" applyProtection="0"/>
    <xf numFmtId="0" fontId="85" fillId="0" borderId="0"/>
    <xf numFmtId="0" fontId="85" fillId="0" borderId="0"/>
    <xf numFmtId="0" fontId="86" fillId="0" borderId="0"/>
    <xf numFmtId="44" fontId="73" fillId="0" borderId="0" applyFont="0" applyFill="0" applyBorder="0" applyAlignment="0" applyProtection="0"/>
    <xf numFmtId="42" fontId="73" fillId="0" borderId="0" applyFont="0" applyFill="0" applyBorder="0" applyAlignment="0" applyProtection="0"/>
    <xf numFmtId="216" fontId="87" fillId="0" borderId="0" applyFont="0" applyFill="0" applyBorder="0" applyAlignment="0" applyProtection="0"/>
    <xf numFmtId="210" fontId="87" fillId="0" borderId="0" applyFont="0" applyFill="0" applyBorder="0" applyAlignment="0" applyProtection="0"/>
    <xf numFmtId="0" fontId="7" fillId="0" borderId="0"/>
    <xf numFmtId="1" fontId="88" fillId="0" borderId="28" applyBorder="0" applyAlignment="0">
      <alignment horizontal="center"/>
    </xf>
    <xf numFmtId="0" fontId="7" fillId="0" borderId="0"/>
    <xf numFmtId="0" fontId="89" fillId="0" borderId="0"/>
    <xf numFmtId="3" fontId="35" fillId="0" borderId="28"/>
    <xf numFmtId="3" fontId="36" fillId="0" borderId="28"/>
    <xf numFmtId="3" fontId="36" fillId="0" borderId="28"/>
    <xf numFmtId="3" fontId="35" fillId="0" borderId="28"/>
    <xf numFmtId="3" fontId="35" fillId="0" borderId="28"/>
    <xf numFmtId="3" fontId="36" fillId="0" borderId="28"/>
    <xf numFmtId="3" fontId="36" fillId="0" borderId="28"/>
    <xf numFmtId="3" fontId="35" fillId="0" borderId="28"/>
    <xf numFmtId="0" fontId="90" fillId="5" borderId="0"/>
    <xf numFmtId="0" fontId="90" fillId="5" borderId="0"/>
    <xf numFmtId="0" fontId="91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0" fontId="90" fillId="5" borderId="0"/>
    <xf numFmtId="0" fontId="90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0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73" fillId="5" borderId="0"/>
    <xf numFmtId="0" fontId="34" fillId="0" borderId="2"/>
    <xf numFmtId="0" fontId="34" fillId="0" borderId="2"/>
    <xf numFmtId="0" fontId="34" fillId="0" borderId="2"/>
    <xf numFmtId="0" fontId="34" fillId="0" borderId="2"/>
    <xf numFmtId="0" fontId="34" fillId="0" borderId="2"/>
    <xf numFmtId="0" fontId="91" fillId="5" borderId="0"/>
    <xf numFmtId="0" fontId="90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2" fillId="0" borderId="0" applyFont="0" applyFill="0" applyBorder="0" applyAlignment="0">
      <alignment horizontal="left"/>
    </xf>
    <xf numFmtId="0" fontId="90" fillId="5" borderId="0"/>
    <xf numFmtId="0" fontId="90" fillId="5" borderId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32" fillId="5" borderId="0"/>
    <xf numFmtId="0" fontId="32" fillId="5" borderId="0"/>
    <xf numFmtId="0" fontId="32" fillId="5" borderId="0"/>
    <xf numFmtId="0" fontId="32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2" fillId="0" borderId="0" applyFont="0" applyFill="0" applyBorder="0" applyAlignment="0">
      <alignment horizontal="left"/>
    </xf>
    <xf numFmtId="0" fontId="92" fillId="0" borderId="0" applyFont="0" applyFill="0" applyBorder="0" applyAlignment="0">
      <alignment horizontal="left"/>
    </xf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202" fontId="72" fillId="0" borderId="0" applyFont="0" applyFill="0" applyBorder="0" applyAlignment="0" applyProtection="0"/>
    <xf numFmtId="0" fontId="92" fillId="0" borderId="0" applyFont="0" applyFill="0" applyBorder="0" applyAlignment="0">
      <alignment horizontal="left"/>
    </xf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2" fillId="0" borderId="0" applyFont="0" applyFill="0" applyBorder="0" applyAlignment="0">
      <alignment horizontal="left"/>
    </xf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1" fillId="5" borderId="0"/>
    <xf numFmtId="0" fontId="90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0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202" fontId="72" fillId="0" borderId="0" applyFont="0" applyFill="0" applyBorder="0" applyAlignment="0" applyProtection="0"/>
    <xf numFmtId="0" fontId="91" fillId="5" borderId="0"/>
    <xf numFmtId="0" fontId="90" fillId="5" borderId="0"/>
    <xf numFmtId="0" fontId="91" fillId="5" borderId="0"/>
    <xf numFmtId="202" fontId="72" fillId="0" borderId="0" applyFont="0" applyFill="0" applyBorder="0" applyAlignment="0" applyProtection="0"/>
    <xf numFmtId="0" fontId="91" fillId="5" borderId="0"/>
    <xf numFmtId="0" fontId="90" fillId="5" borderId="0"/>
    <xf numFmtId="0" fontId="90" fillId="5" borderId="0"/>
    <xf numFmtId="0" fontId="90" fillId="5" borderId="0"/>
    <xf numFmtId="0" fontId="91" fillId="5" borderId="0"/>
    <xf numFmtId="0" fontId="91" fillId="5" borderId="0"/>
    <xf numFmtId="202" fontId="72" fillId="0" borderId="0" applyFont="0" applyFill="0" applyBorder="0" applyAlignment="0" applyProtection="0"/>
    <xf numFmtId="0" fontId="90" fillId="5" borderId="0"/>
    <xf numFmtId="0" fontId="90" fillId="5" borderId="0"/>
    <xf numFmtId="0" fontId="91" fillId="5" borderId="0"/>
    <xf numFmtId="0" fontId="90" fillId="5" borderId="0"/>
    <xf numFmtId="0" fontId="90" fillId="5" borderId="0"/>
    <xf numFmtId="0" fontId="90" fillId="5" borderId="0"/>
    <xf numFmtId="0" fontId="90" fillId="5" borderId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0" fontId="91" fillId="5" borderId="0"/>
    <xf numFmtId="0" fontId="91" fillId="5" borderId="0"/>
    <xf numFmtId="0" fontId="92" fillId="0" borderId="0" applyFont="0" applyFill="0" applyBorder="0" applyAlignment="0">
      <alignment horizontal="left"/>
    </xf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0" fillId="5" borderId="0"/>
    <xf numFmtId="0" fontId="91" fillId="5" borderId="0"/>
    <xf numFmtId="0" fontId="91" fillId="5" borderId="0"/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0" fontId="90" fillId="5" borderId="0"/>
    <xf numFmtId="0" fontId="92" fillId="0" borderId="0" applyFont="0" applyFill="0" applyBorder="0" applyAlignment="0">
      <alignment horizontal="left"/>
    </xf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0" fontId="90" fillId="5" borderId="0"/>
    <xf numFmtId="0" fontId="92" fillId="0" borderId="0" applyFont="0" applyFill="0" applyBorder="0" applyAlignment="0">
      <alignment horizontal="left"/>
    </xf>
    <xf numFmtId="0" fontId="92" fillId="0" borderId="0" applyFont="0" applyFill="0" applyBorder="0" applyAlignment="0">
      <alignment horizontal="left"/>
    </xf>
    <xf numFmtId="0" fontId="92" fillId="0" borderId="0" applyFont="0" applyFill="0" applyBorder="0" applyAlignment="0">
      <alignment horizontal="left"/>
    </xf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0" fontId="93" fillId="0" borderId="28" applyNumberFormat="0" applyFont="0" applyBorder="0">
      <alignment horizontal="left" indent="2"/>
    </xf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49" fontId="94" fillId="0" borderId="29" applyNumberFormat="0" applyFont="0" applyAlignment="0">
      <alignment horizontal="center" vertical="center"/>
    </xf>
    <xf numFmtId="217" fontId="64" fillId="0" borderId="0" applyNumberFormat="0" applyFont="0" applyBorder="0" applyAlignment="0">
      <protection hidden="1"/>
    </xf>
    <xf numFmtId="0" fontId="95" fillId="0" borderId="16" applyNumberFormat="0" applyFont="0" applyFill="0" applyBorder="0" applyAlignment="0">
      <alignment horizontal="center"/>
    </xf>
    <xf numFmtId="0" fontId="43" fillId="0" borderId="0">
      <alignment wrapText="1"/>
    </xf>
    <xf numFmtId="0" fontId="96" fillId="0" borderId="0"/>
    <xf numFmtId="0" fontId="97" fillId="6" borderId="30" applyFont="0" applyFill="0" applyAlignment="0">
      <alignment vertical="center" wrapText="1"/>
    </xf>
    <xf numFmtId="0" fontId="98" fillId="0" borderId="0" applyAlignment="0"/>
    <xf numFmtId="9" fontId="99" fillId="0" borderId="0" applyBorder="0" applyAlignment="0" applyProtection="0"/>
    <xf numFmtId="0" fontId="100" fillId="5" borderId="0"/>
    <xf numFmtId="0" fontId="91" fillId="5" borderId="0"/>
    <xf numFmtId="0" fontId="100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73" fillId="5" borderId="0"/>
    <xf numFmtId="0" fontId="91" fillId="5" borderId="0"/>
    <xf numFmtId="0" fontId="100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32" fillId="5" borderId="0"/>
    <xf numFmtId="0" fontId="32" fillId="5" borderId="0"/>
    <xf numFmtId="0" fontId="32" fillId="5" borderId="0"/>
    <xf numFmtId="0" fontId="32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100" fillId="5" borderId="0"/>
    <xf numFmtId="0" fontId="100" fillId="5" borderId="0"/>
    <xf numFmtId="0" fontId="91" fillId="5" borderId="0"/>
    <xf numFmtId="0" fontId="100" fillId="5" borderId="0"/>
    <xf numFmtId="0" fontId="100" fillId="5" borderId="0"/>
    <xf numFmtId="0" fontId="100" fillId="5" borderId="0"/>
    <xf numFmtId="0" fontId="100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0" fillId="5" borderId="0"/>
    <xf numFmtId="0" fontId="91" fillId="5" borderId="0"/>
    <xf numFmtId="0" fontId="91" fillId="5" borderId="0"/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100" fillId="5" borderId="0"/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100" fillId="5" borderId="0"/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93" fillId="0" borderId="28" applyNumberFormat="0" applyFont="0" applyBorder="0" applyAlignment="0">
      <alignment horizontal="center"/>
    </xf>
    <xf numFmtId="0" fontId="32" fillId="0" borderId="0"/>
    <xf numFmtId="0" fontId="32" fillId="0" borderId="0"/>
    <xf numFmtId="0" fontId="101" fillId="7" borderId="0" applyNumberFormat="0" applyBorder="0" applyAlignment="0" applyProtection="0"/>
    <xf numFmtId="0" fontId="101" fillId="8" borderId="0" applyNumberFormat="0" applyBorder="0" applyAlignment="0" applyProtection="0"/>
    <xf numFmtId="0" fontId="101" fillId="9" borderId="0" applyNumberFormat="0" applyBorder="0" applyAlignment="0" applyProtection="0"/>
    <xf numFmtId="0" fontId="101" fillId="10" borderId="0" applyNumberFormat="0" applyBorder="0" applyAlignment="0" applyProtection="0"/>
    <xf numFmtId="0" fontId="101" fillId="11" borderId="0" applyNumberFormat="0" applyBorder="0" applyAlignment="0" applyProtection="0"/>
    <xf numFmtId="0" fontId="101" fillId="4" borderId="0" applyNumberFormat="0" applyBorder="0" applyAlignment="0" applyProtection="0"/>
    <xf numFmtId="0" fontId="101" fillId="7" borderId="0" applyNumberFormat="0" applyBorder="0" applyAlignment="0" applyProtection="0"/>
    <xf numFmtId="0" fontId="101" fillId="8" borderId="0" applyNumberFormat="0" applyBorder="0" applyAlignment="0" applyProtection="0"/>
    <xf numFmtId="0" fontId="101" fillId="9" borderId="0" applyNumberFormat="0" applyBorder="0" applyAlignment="0" applyProtection="0"/>
    <xf numFmtId="0" fontId="101" fillId="10" borderId="0" applyNumberFormat="0" applyBorder="0" applyAlignment="0" applyProtection="0"/>
    <xf numFmtId="0" fontId="101" fillId="11" borderId="0" applyNumberFormat="0" applyBorder="0" applyAlignment="0" applyProtection="0"/>
    <xf numFmtId="0" fontId="101" fillId="4" borderId="0" applyNumberFormat="0" applyBorder="0" applyAlignment="0" applyProtection="0"/>
    <xf numFmtId="0" fontId="102" fillId="7" borderId="0" applyNumberFormat="0" applyBorder="0" applyAlignment="0" applyProtection="0"/>
    <xf numFmtId="0" fontId="102" fillId="8" borderId="0" applyNumberFormat="0" applyBorder="0" applyAlignment="0" applyProtection="0"/>
    <xf numFmtId="0" fontId="102" fillId="9" borderId="0" applyNumberFormat="0" applyBorder="0" applyAlignment="0" applyProtection="0"/>
    <xf numFmtId="0" fontId="102" fillId="10" borderId="0" applyNumberFormat="0" applyBorder="0" applyAlignment="0" applyProtection="0"/>
    <xf numFmtId="0" fontId="102" fillId="11" borderId="0" applyNumberFormat="0" applyBorder="0" applyAlignment="0" applyProtection="0"/>
    <xf numFmtId="0" fontId="102" fillId="4" borderId="0" applyNumberFormat="0" applyBorder="0" applyAlignment="0" applyProtection="0"/>
    <xf numFmtId="0" fontId="15" fillId="0" borderId="0"/>
    <xf numFmtId="0" fontId="103" fillId="5" borderId="0"/>
    <xf numFmtId="0" fontId="91" fillId="5" borderId="0"/>
    <xf numFmtId="0" fontId="103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73" fillId="5" borderId="0"/>
    <xf numFmtId="0" fontId="91" fillId="5" borderId="0"/>
    <xf numFmtId="0" fontId="103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32" fillId="5" borderId="0"/>
    <xf numFmtId="0" fontId="32" fillId="5" borderId="0"/>
    <xf numFmtId="0" fontId="32" fillId="5" borderId="0"/>
    <xf numFmtId="0" fontId="32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3" fillId="5" borderId="0"/>
    <xf numFmtId="0" fontId="103" fillId="5" borderId="0"/>
    <xf numFmtId="0" fontId="91" fillId="5" borderId="0"/>
    <xf numFmtId="0" fontId="103" fillId="5" borderId="0"/>
    <xf numFmtId="0" fontId="103" fillId="5" borderId="0"/>
    <xf numFmtId="0" fontId="103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91" fillId="5" borderId="0"/>
    <xf numFmtId="0" fontId="103" fillId="5" borderId="0"/>
    <xf numFmtId="0" fontId="91" fillId="5" borderId="0"/>
    <xf numFmtId="0" fontId="91" fillId="5" borderId="0"/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73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vertical="top" wrapText="1"/>
    </xf>
    <xf numFmtId="0" fontId="104" fillId="0" borderId="0">
      <alignment vertical="top" wrapText="1"/>
    </xf>
    <xf numFmtId="0" fontId="104" fillId="0" borderId="0">
      <alignment vertical="top"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vertical="top" wrapText="1"/>
    </xf>
    <xf numFmtId="0" fontId="104" fillId="0" borderId="0">
      <alignment vertical="top" wrapText="1"/>
    </xf>
    <xf numFmtId="0" fontId="104" fillId="0" borderId="0">
      <alignment vertical="top"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4" fillId="0" borderId="0">
      <alignment wrapText="1"/>
    </xf>
    <xf numFmtId="0" fontId="91" fillId="0" borderId="0">
      <alignment wrapText="1"/>
    </xf>
    <xf numFmtId="0" fontId="91" fillId="0" borderId="0">
      <alignment wrapText="1"/>
    </xf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101" fillId="14" borderId="0" applyNumberFormat="0" applyBorder="0" applyAlignment="0" applyProtection="0"/>
    <xf numFmtId="0" fontId="101" fillId="10" borderId="0" applyNumberFormat="0" applyBorder="0" applyAlignment="0" applyProtection="0"/>
    <xf numFmtId="0" fontId="101" fillId="12" borderId="0" applyNumberFormat="0" applyBorder="0" applyAlignment="0" applyProtection="0"/>
    <xf numFmtId="0" fontId="101" fillId="15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101" fillId="14" borderId="0" applyNumberFormat="0" applyBorder="0" applyAlignment="0" applyProtection="0"/>
    <xf numFmtId="0" fontId="101" fillId="10" borderId="0" applyNumberFormat="0" applyBorder="0" applyAlignment="0" applyProtection="0"/>
    <xf numFmtId="0" fontId="101" fillId="12" borderId="0" applyNumberFormat="0" applyBorder="0" applyAlignment="0" applyProtection="0"/>
    <xf numFmtId="0" fontId="101" fillId="15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102" fillId="14" borderId="0" applyNumberFormat="0" applyBorder="0" applyAlignment="0" applyProtection="0"/>
    <xf numFmtId="0" fontId="102" fillId="10" borderId="0" applyNumberFormat="0" applyBorder="0" applyAlignment="0" applyProtection="0"/>
    <xf numFmtId="0" fontId="102" fillId="12" borderId="0" applyNumberFormat="0" applyBorder="0" applyAlignment="0" applyProtection="0"/>
    <xf numFmtId="0" fontId="102" fillId="15" borderId="0" applyNumberFormat="0" applyBorder="0" applyAlignment="0" applyProtection="0"/>
    <xf numFmtId="164" fontId="105" fillId="0" borderId="11" applyNumberFormat="0" applyFont="0" applyBorder="0" applyAlignment="0">
      <alignment horizontal="center"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106" fillId="16" borderId="0" applyNumberFormat="0" applyBorder="0" applyAlignment="0" applyProtection="0"/>
    <xf numFmtId="0" fontId="106" fillId="13" borderId="0" applyNumberFormat="0" applyBorder="0" applyAlignment="0" applyProtection="0"/>
    <xf numFmtId="0" fontId="106" fillId="14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106" fillId="19" borderId="0" applyNumberFormat="0" applyBorder="0" applyAlignment="0" applyProtection="0"/>
    <xf numFmtId="0" fontId="106" fillId="16" borderId="0" applyNumberFormat="0" applyBorder="0" applyAlignment="0" applyProtection="0"/>
    <xf numFmtId="0" fontId="106" fillId="13" borderId="0" applyNumberFormat="0" applyBorder="0" applyAlignment="0" applyProtection="0"/>
    <xf numFmtId="0" fontId="106" fillId="14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106" fillId="19" borderId="0" applyNumberFormat="0" applyBorder="0" applyAlignment="0" applyProtection="0"/>
    <xf numFmtId="0" fontId="107" fillId="16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7" borderId="0" applyNumberFormat="0" applyBorder="0" applyAlignment="0" applyProtection="0"/>
    <xf numFmtId="0" fontId="107" fillId="18" borderId="0" applyNumberFormat="0" applyBorder="0" applyAlignment="0" applyProtection="0"/>
    <xf numFmtId="0" fontId="107" fillId="19" borderId="0" applyNumberFormat="0" applyBorder="0" applyAlignment="0" applyProtection="0"/>
    <xf numFmtId="0" fontId="108" fillId="0" borderId="0"/>
    <xf numFmtId="0" fontId="109" fillId="0" borderId="0"/>
    <xf numFmtId="173" fontId="110" fillId="0" borderId="0" applyFont="0" applyFill="0" applyBorder="0" applyAlignment="0" applyProtection="0"/>
    <xf numFmtId="0" fontId="111" fillId="0" borderId="0" applyFont="0" applyFill="0" applyBorder="0" applyAlignment="0" applyProtection="0"/>
    <xf numFmtId="173" fontId="112" fillId="0" borderId="0" applyFont="0" applyFill="0" applyBorder="0" applyAlignment="0" applyProtection="0"/>
    <xf numFmtId="172" fontId="110" fillId="0" borderId="0" applyFont="0" applyFill="0" applyBorder="0" applyAlignment="0" applyProtection="0"/>
    <xf numFmtId="0" fontId="111" fillId="0" borderId="0" applyFont="0" applyFill="0" applyBorder="0" applyAlignment="0" applyProtection="0"/>
    <xf numFmtId="172" fontId="11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106" fillId="23" borderId="0" applyNumberFormat="0" applyBorder="0" applyAlignment="0" applyProtection="0"/>
    <xf numFmtId="218" fontId="15" fillId="0" borderId="0" applyFont="0" applyFill="0" applyBorder="0" applyAlignment="0" applyProtection="0"/>
    <xf numFmtId="219" fontId="15" fillId="0" borderId="0" applyFont="0" applyFill="0" applyBorder="0" applyAlignment="0" applyProtection="0"/>
    <xf numFmtId="0" fontId="113" fillId="0" borderId="0" applyFont="0" applyFill="0" applyBorder="0" applyAlignment="0" applyProtection="0"/>
    <xf numFmtId="220" fontId="64" fillId="0" borderId="0" applyFont="0" applyFill="0" applyBorder="0" applyAlignment="0" applyProtection="0"/>
    <xf numFmtId="221" fontId="114" fillId="0" borderId="0" applyFont="0" applyFill="0" applyBorder="0" applyAlignment="0" applyProtection="0"/>
    <xf numFmtId="0" fontId="113" fillId="0" borderId="0" applyFont="0" applyFill="0" applyBorder="0" applyAlignment="0" applyProtection="0"/>
    <xf numFmtId="222" fontId="30" fillId="0" borderId="0" applyFont="0" applyFill="0" applyBorder="0" applyAlignment="0" applyProtection="0"/>
    <xf numFmtId="0" fontId="115" fillId="0" borderId="31" applyFont="0" applyFill="0" applyBorder="0" applyAlignment="0" applyProtection="0">
      <alignment horizontal="center" vertical="center"/>
    </xf>
    <xf numFmtId="0" fontId="8" fillId="0" borderId="0">
      <alignment horizontal="center" wrapText="1"/>
      <protection locked="0"/>
    </xf>
    <xf numFmtId="0" fontId="8" fillId="0" borderId="0">
      <alignment horizontal="center" wrapText="1"/>
      <protection locked="0"/>
    </xf>
    <xf numFmtId="0" fontId="68" fillId="0" borderId="0" applyFont="0"/>
    <xf numFmtId="0" fontId="116" fillId="0" borderId="0" applyNumberFormat="0" applyBorder="0" applyAlignment="0">
      <alignment horizont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11" fillId="0" borderId="0" applyFont="0" applyFill="0" applyBorder="0" applyAlignment="0" applyProtection="0"/>
    <xf numFmtId="173" fontId="117" fillId="0" borderId="0" applyFont="0" applyFill="0" applyBorder="0" applyAlignment="0" applyProtection="0"/>
    <xf numFmtId="172" fontId="114" fillId="0" borderId="0" applyFont="0" applyFill="0" applyBorder="0" applyAlignment="0" applyProtection="0"/>
    <xf numFmtId="0" fontId="111" fillId="0" borderId="0" applyFont="0" applyFill="0" applyBorder="0" applyAlignment="0" applyProtection="0"/>
    <xf numFmtId="172" fontId="117" fillId="0" borderId="0" applyFont="0" applyFill="0" applyBorder="0" applyAlignment="0" applyProtection="0"/>
    <xf numFmtId="17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118" fillId="8" borderId="0" applyNumberFormat="0" applyBorder="0" applyAlignment="0" applyProtection="0"/>
    <xf numFmtId="0" fontId="119" fillId="0" borderId="0"/>
    <xf numFmtId="0" fontId="15" fillId="0" borderId="0"/>
    <xf numFmtId="0" fontId="120" fillId="0" borderId="0"/>
    <xf numFmtId="0" fontId="15" fillId="0" borderId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9" fillId="0" borderId="0"/>
    <xf numFmtId="0" fontId="111" fillId="0" borderId="0"/>
    <xf numFmtId="0" fontId="123" fillId="0" borderId="0"/>
    <xf numFmtId="0" fontId="114" fillId="0" borderId="0"/>
    <xf numFmtId="0" fontId="111" fillId="0" borderId="0"/>
    <xf numFmtId="0" fontId="124" fillId="0" borderId="0"/>
    <xf numFmtId="0" fontId="125" fillId="0" borderId="0"/>
    <xf numFmtId="0" fontId="124" fillId="0" borderId="0"/>
    <xf numFmtId="0" fontId="126" fillId="0" borderId="0"/>
    <xf numFmtId="0" fontId="117" fillId="0" borderId="0"/>
    <xf numFmtId="223" fontId="15" fillId="0" borderId="0" applyFill="0" applyBorder="0" applyAlignment="0"/>
    <xf numFmtId="224" fontId="34" fillId="0" borderId="0" applyFill="0" applyBorder="0" applyAlignment="0"/>
    <xf numFmtId="224" fontId="3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212" fontId="15" fillId="0" borderId="0" applyFill="0" applyBorder="0" applyAlignment="0"/>
    <xf numFmtId="164" fontId="41" fillId="0" borderId="0" applyFill="0" applyBorder="0" applyAlignment="0"/>
    <xf numFmtId="164" fontId="41" fillId="0" borderId="0" applyFill="0" applyBorder="0" applyAlignment="0"/>
    <xf numFmtId="212" fontId="15" fillId="0" borderId="0" applyFill="0" applyBorder="0" applyAlignment="0"/>
    <xf numFmtId="227" fontId="15" fillId="0" borderId="0" applyFill="0" applyBorder="0" applyAlignment="0"/>
    <xf numFmtId="228" fontId="41" fillId="0" borderId="0" applyFill="0" applyBorder="0" applyAlignment="0"/>
    <xf numFmtId="228" fontId="41" fillId="0" borderId="0" applyFill="0" applyBorder="0" applyAlignment="0"/>
    <xf numFmtId="227" fontId="15" fillId="0" borderId="0" applyFill="0" applyBorder="0" applyAlignment="0"/>
    <xf numFmtId="229" fontId="15" fillId="0" borderId="0" applyFill="0" applyBorder="0" applyAlignment="0"/>
    <xf numFmtId="230" fontId="41" fillId="0" borderId="0" applyFill="0" applyBorder="0" applyAlignment="0"/>
    <xf numFmtId="230" fontId="41" fillId="0" borderId="0" applyFill="0" applyBorder="0" applyAlignment="0"/>
    <xf numFmtId="231" fontId="15" fillId="0" borderId="0" applyFill="0" applyBorder="0" applyAlignment="0"/>
    <xf numFmtId="182" fontId="43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182" fontId="43" fillId="0" borderId="0" applyFill="0" applyBorder="0" applyAlignment="0"/>
    <xf numFmtId="233" fontId="43" fillId="0" borderId="0" applyFill="0" applyBorder="0" applyAlignment="0"/>
    <xf numFmtId="234" fontId="41" fillId="0" borderId="0" applyFill="0" applyBorder="0" applyAlignment="0"/>
    <xf numFmtId="234" fontId="41" fillId="0" borderId="0" applyFill="0" applyBorder="0" applyAlignment="0"/>
    <xf numFmtId="233" fontId="43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0" fontId="127" fillId="3" borderId="27" applyNumberFormat="0" applyAlignment="0" applyProtection="0"/>
    <xf numFmtId="0" fontId="128" fillId="0" borderId="0"/>
    <xf numFmtId="235" fontId="129" fillId="0" borderId="25" applyBorder="0"/>
    <xf numFmtId="235" fontId="130" fillId="0" borderId="2">
      <protection locked="0"/>
    </xf>
    <xf numFmtId="235" fontId="130" fillId="0" borderId="2">
      <protection locked="0"/>
    </xf>
    <xf numFmtId="235" fontId="130" fillId="0" borderId="2">
      <protection locked="0"/>
    </xf>
    <xf numFmtId="235" fontId="130" fillId="0" borderId="2">
      <protection locked="0"/>
    </xf>
    <xf numFmtId="236" fontId="64" fillId="0" borderId="0" applyFont="0" applyFill="0" applyBorder="0" applyAlignment="0" applyProtection="0"/>
    <xf numFmtId="237" fontId="131" fillId="0" borderId="2"/>
    <xf numFmtId="237" fontId="131" fillId="0" borderId="2"/>
    <xf numFmtId="237" fontId="131" fillId="0" borderId="2"/>
    <xf numFmtId="237" fontId="131" fillId="0" borderId="2"/>
    <xf numFmtId="0" fontId="132" fillId="24" borderId="32" applyNumberFormat="0" applyAlignment="0" applyProtection="0"/>
    <xf numFmtId="174" fontId="32" fillId="0" borderId="0" applyFont="0" applyFill="0" applyBorder="0" applyAlignment="0" applyProtection="0"/>
    <xf numFmtId="4" fontId="133" fillId="0" borderId="0" applyAlignment="0"/>
    <xf numFmtId="1" fontId="134" fillId="0" borderId="8" applyBorder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238" fontId="135" fillId="0" borderId="0"/>
    <xf numFmtId="238" fontId="136" fillId="0" borderId="0"/>
    <xf numFmtId="238" fontId="136" fillId="0" borderId="0"/>
    <xf numFmtId="238" fontId="135" fillId="0" borderId="0"/>
    <xf numFmtId="41" fontId="101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41" fillId="0" borderId="0" applyFont="0" applyFill="0" applyBorder="0" applyAlignment="0" applyProtection="0"/>
    <xf numFmtId="198" fontId="137" fillId="0" borderId="0" applyFont="0" applyFill="0" applyBorder="0" applyAlignment="0" applyProtection="0"/>
    <xf numFmtId="182" fontId="43" fillId="0" borderId="0" applyFont="0" applyFill="0" applyBorder="0" applyAlignment="0" applyProtection="0"/>
    <xf numFmtId="232" fontId="41" fillId="0" borderId="0" applyFont="0" applyFill="0" applyBorder="0" applyAlignment="0" applyProtection="0"/>
    <xf numFmtId="232" fontId="41" fillId="0" borderId="0" applyFont="0" applyFill="0" applyBorder="0" applyAlignment="0" applyProtection="0"/>
    <xf numFmtId="182" fontId="43" fillId="0" borderId="0" applyFont="0" applyFill="0" applyBorder="0" applyAlignment="0" applyProtection="0"/>
    <xf numFmtId="49" fontId="138" fillId="0" borderId="7" applyNumberFormat="0" applyFont="0" applyFill="0" applyBorder="0" applyProtection="0">
      <alignment horizontal="center" vertical="center" wrapText="1"/>
    </xf>
    <xf numFmtId="0" fontId="32" fillId="0" borderId="18" applyNumberFormat="0" applyBorder="0">
      <alignment horizontal="center" vertical="center" wrapText="1"/>
    </xf>
    <xf numFmtId="0" fontId="32" fillId="0" borderId="18" applyNumberFormat="0" applyBorder="0">
      <alignment horizontal="center" vertical="center" wrapText="1"/>
    </xf>
    <xf numFmtId="232" fontId="123" fillId="0" borderId="2" applyFont="0" applyAlignment="0">
      <alignment horizontal="center"/>
    </xf>
    <xf numFmtId="232" fontId="123" fillId="0" borderId="2" applyFont="0" applyAlignment="0">
      <alignment horizontal="center"/>
    </xf>
    <xf numFmtId="232" fontId="123" fillId="0" borderId="2" applyFont="0" applyAlignment="0">
      <alignment horizontal="center"/>
    </xf>
    <xf numFmtId="232" fontId="123" fillId="0" borderId="2" applyFont="0" applyAlignment="0">
      <alignment horizontal="center"/>
    </xf>
    <xf numFmtId="43" fontId="15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5" fillId="0" borderId="0" applyFont="0" applyFill="0" applyBorder="0" applyAlignment="0" applyProtection="0"/>
    <xf numFmtId="239" fontId="139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240" fontId="140" fillId="0" borderId="0" applyFont="0" applyFill="0" applyBorder="0" applyAlignment="0" applyProtection="0"/>
    <xf numFmtId="240" fontId="140" fillId="0" borderId="0" applyFont="0" applyFill="0" applyBorder="0" applyAlignment="0" applyProtection="0"/>
    <xf numFmtId="241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2" fillId="0" borderId="0" applyFont="0" applyFill="0" applyBorder="0" applyAlignment="0" applyProtection="0"/>
    <xf numFmtId="170" fontId="143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0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10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42" fontId="19" fillId="0" borderId="0"/>
    <xf numFmtId="242" fontId="19" fillId="0" borderId="0"/>
    <xf numFmtId="3" fontId="15" fillId="0" borderId="0" applyFont="0" applyFill="0" applyBorder="0" applyAlignment="0" applyProtection="0"/>
    <xf numFmtId="0" fontId="145" fillId="0" borderId="0"/>
    <xf numFmtId="0" fontId="146" fillId="0" borderId="0"/>
    <xf numFmtId="3" fontId="15" fillId="0" borderId="0" applyFont="0" applyFill="0" applyBorder="0" applyAlignment="0" applyProtection="0"/>
    <xf numFmtId="0" fontId="145" fillId="0" borderId="0"/>
    <xf numFmtId="0" fontId="146" fillId="0" borderId="0"/>
    <xf numFmtId="0" fontId="15" fillId="0" borderId="2" applyFont="0" applyFill="0" applyProtection="0">
      <alignment vertical="center"/>
    </xf>
    <xf numFmtId="0" fontId="15" fillId="0" borderId="2" applyFont="0" applyFill="0" applyProtection="0">
      <alignment vertical="center"/>
    </xf>
    <xf numFmtId="0" fontId="15" fillId="0" borderId="2" applyFont="0" applyFill="0" applyProtection="0">
      <alignment vertical="center"/>
    </xf>
    <xf numFmtId="0" fontId="15" fillId="0" borderId="2" applyFont="0" applyFill="0" applyProtection="0">
      <alignment vertical="center"/>
    </xf>
    <xf numFmtId="243" fontId="15" fillId="0" borderId="2" applyFont="0" applyFill="0" applyBorder="0" applyProtection="0">
      <alignment vertical="center"/>
    </xf>
    <xf numFmtId="243" fontId="15" fillId="0" borderId="2" applyFont="0" applyFill="0" applyBorder="0" applyProtection="0">
      <alignment vertical="center"/>
    </xf>
    <xf numFmtId="243" fontId="15" fillId="0" borderId="2" applyFont="0" applyFill="0" applyBorder="0" applyProtection="0">
      <alignment vertical="center"/>
    </xf>
    <xf numFmtId="243" fontId="15" fillId="0" borderId="2" applyFont="0" applyFill="0" applyBorder="0" applyProtection="0">
      <alignment vertical="center"/>
    </xf>
    <xf numFmtId="175" fontId="32" fillId="0" borderId="16">
      <alignment vertical="center" wrapText="1"/>
    </xf>
    <xf numFmtId="0" fontId="147" fillId="0" borderId="0">
      <alignment horizontal="center"/>
    </xf>
    <xf numFmtId="0" fontId="148" fillId="0" borderId="0" applyNumberFormat="0" applyAlignment="0">
      <alignment horizontal="left"/>
    </xf>
    <xf numFmtId="0" fontId="149" fillId="0" borderId="0" applyNumberFormat="0" applyAlignment="0"/>
    <xf numFmtId="190" fontId="109" fillId="0" borderId="0" applyFont="0" applyFill="0" applyBorder="0" applyAlignment="0" applyProtection="0"/>
    <xf numFmtId="244" fontId="123" fillId="0" borderId="0" applyFont="0" applyFill="0" applyBorder="0" applyAlignment="0" applyProtection="0"/>
    <xf numFmtId="245" fontId="73" fillId="0" borderId="0" applyFont="0" applyFill="0" applyBorder="0" applyAlignment="0" applyProtection="0"/>
    <xf numFmtId="175" fontId="74" fillId="0" borderId="0" applyFont="0" applyFill="0" applyBorder="0" applyAlignment="0" applyProtection="0"/>
    <xf numFmtId="246" fontId="150" fillId="0" borderId="0">
      <protection locked="0"/>
    </xf>
    <xf numFmtId="247" fontId="150" fillId="0" borderId="0">
      <protection locked="0"/>
    </xf>
    <xf numFmtId="248" fontId="151" fillId="0" borderId="13">
      <protection locked="0"/>
    </xf>
    <xf numFmtId="249" fontId="150" fillId="0" borderId="0">
      <protection locked="0"/>
    </xf>
    <xf numFmtId="250" fontId="150" fillId="0" borderId="0">
      <protection locked="0"/>
    </xf>
    <xf numFmtId="249" fontId="150" fillId="0" borderId="0" applyNumberFormat="0">
      <protection locked="0"/>
    </xf>
    <xf numFmtId="249" fontId="150" fillId="0" borderId="0">
      <protection locked="0"/>
    </xf>
    <xf numFmtId="235" fontId="152" fillId="0" borderId="19"/>
    <xf numFmtId="251" fontId="152" fillId="0" borderId="19"/>
    <xf numFmtId="0" fontId="64" fillId="0" borderId="0" applyNumberFormat="0" applyFont="0" applyAlignment="0">
      <alignment horizontal="center"/>
    </xf>
    <xf numFmtId="252" fontId="34" fillId="0" borderId="0" applyFont="0" applyFill="0" applyBorder="0" applyAlignment="0" applyProtection="0"/>
    <xf numFmtId="170" fontId="153" fillId="0" borderId="0" applyFont="0" applyFill="0" applyBorder="0" applyAlignment="0" applyProtection="0"/>
    <xf numFmtId="225" fontId="43" fillId="0" borderId="0" applyFont="0" applyFill="0" applyBorder="0" applyAlignment="0" applyProtection="0"/>
    <xf numFmtId="226" fontId="41" fillId="0" borderId="0" applyFont="0" applyFill="0" applyBorder="0" applyAlignment="0" applyProtection="0"/>
    <xf numFmtId="226" fontId="41" fillId="0" borderId="0" applyFont="0" applyFill="0" applyBorder="0" applyAlignment="0" applyProtection="0"/>
    <xf numFmtId="225" fontId="4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53" fontId="15" fillId="0" borderId="0" applyFont="0" applyFill="0" applyBorder="0" applyAlignment="0" applyProtection="0"/>
    <xf numFmtId="254" fontId="15" fillId="0" borderId="0" applyFont="0" applyFill="0" applyBorder="0" applyAlignment="0" applyProtection="0"/>
    <xf numFmtId="255" fontId="15" fillId="0" borderId="0" applyFont="0" applyFill="0" applyBorder="0" applyAlignment="0" applyProtection="0"/>
    <xf numFmtId="255" fontId="15" fillId="0" borderId="0" applyFont="0" applyFill="0" applyBorder="0" applyAlignment="0" applyProtection="0"/>
    <xf numFmtId="255" fontId="15" fillId="0" borderId="0" applyFont="0" applyFill="0" applyBorder="0" applyAlignment="0" applyProtection="0"/>
    <xf numFmtId="255" fontId="15" fillId="0" borderId="0" applyFont="0" applyFill="0" applyBorder="0" applyAlignment="0" applyProtection="0"/>
    <xf numFmtId="255" fontId="15" fillId="0" borderId="0" applyFont="0" applyFill="0" applyBorder="0" applyAlignment="0" applyProtection="0"/>
    <xf numFmtId="188" fontId="32" fillId="0" borderId="0" applyFont="0" applyFill="0" applyBorder="0" applyAlignment="0" applyProtection="0"/>
    <xf numFmtId="256" fontId="15" fillId="0" borderId="0"/>
    <xf numFmtId="256" fontId="15" fillId="0" borderId="0"/>
    <xf numFmtId="257" fontId="154" fillId="0" borderId="0"/>
    <xf numFmtId="235" fontId="37" fillId="0" borderId="19">
      <alignment horizontal="center"/>
      <protection hidden="1"/>
    </xf>
    <xf numFmtId="258" fontId="155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35" fontId="37" fillId="0" borderId="19">
      <alignment horizontal="center"/>
      <protection hidden="1"/>
    </xf>
    <xf numFmtId="223" fontId="32" fillId="0" borderId="33"/>
    <xf numFmtId="2" fontId="37" fillId="0" borderId="19">
      <alignment horizontal="center"/>
      <protection hidden="1"/>
    </xf>
    <xf numFmtId="2" fontId="37" fillId="0" borderId="19">
      <alignment horizontal="center"/>
      <protection hidden="1"/>
    </xf>
    <xf numFmtId="223" fontId="32" fillId="0" borderId="33"/>
    <xf numFmtId="0" fontId="15" fillId="0" borderId="0" applyFont="0" applyFill="0" applyBorder="0" applyAlignment="0" applyProtection="0"/>
    <xf numFmtId="0" fontId="156" fillId="0" borderId="0" applyProtection="0"/>
    <xf numFmtId="14" fontId="56" fillId="0" borderId="0" applyFill="0" applyBorder="0" applyAlignment="0"/>
    <xf numFmtId="0" fontId="156" fillId="0" borderId="0" applyProtection="0"/>
    <xf numFmtId="43" fontId="108" fillId="0" borderId="0" applyFont="0" applyFill="0" applyBorder="0" applyAlignment="0" applyProtection="0"/>
    <xf numFmtId="0" fontId="157" fillId="3" borderId="26" applyNumberFormat="0" applyAlignment="0" applyProtection="0"/>
    <xf numFmtId="0" fontId="158" fillId="4" borderId="27" applyNumberFormat="0" applyAlignment="0" applyProtection="0"/>
    <xf numFmtId="3" fontId="159" fillId="0" borderId="3">
      <alignment horizontal="left" vertical="top" wrapText="1"/>
    </xf>
    <xf numFmtId="0" fontId="160" fillId="0" borderId="22" applyNumberFormat="0" applyFill="0" applyAlignment="0" applyProtection="0"/>
    <xf numFmtId="0" fontId="161" fillId="0" borderId="23" applyNumberFormat="0" applyFill="0" applyAlignment="0" applyProtection="0"/>
    <xf numFmtId="0" fontId="162" fillId="0" borderId="24" applyNumberFormat="0" applyFill="0" applyAlignment="0" applyProtection="0"/>
    <xf numFmtId="0" fontId="162" fillId="0" borderId="0" applyNumberFormat="0" applyFill="0" applyBorder="0" applyAlignment="0" applyProtection="0"/>
    <xf numFmtId="259" fontId="15" fillId="0" borderId="34">
      <alignment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60" fontId="32" fillId="0" borderId="0"/>
    <xf numFmtId="260" fontId="32" fillId="0" borderId="0"/>
    <xf numFmtId="261" fontId="41" fillId="0" borderId="1"/>
    <xf numFmtId="261" fontId="41" fillId="0" borderId="1"/>
    <xf numFmtId="0" fontId="163" fillId="0" borderId="0">
      <protection locked="0"/>
    </xf>
    <xf numFmtId="262" fontId="73" fillId="0" borderId="0" applyFont="0" applyFill="0" applyBorder="0" applyAlignment="0" applyProtection="0"/>
    <xf numFmtId="263" fontId="15" fillId="0" borderId="0" applyFont="0" applyFill="0" applyBorder="0" applyAlignment="0" applyProtection="0"/>
    <xf numFmtId="264" fontId="15" fillId="0" borderId="0"/>
    <xf numFmtId="264" fontId="15" fillId="0" borderId="0"/>
    <xf numFmtId="265" fontId="154" fillId="0" borderId="0"/>
    <xf numFmtId="266" fontId="41" fillId="0" borderId="0"/>
    <xf numFmtId="266" fontId="41" fillId="0" borderId="0"/>
    <xf numFmtId="0" fontId="109" fillId="0" borderId="0">
      <alignment vertical="top" wrapText="1"/>
    </xf>
    <xf numFmtId="174" fontId="164" fillId="0" borderId="0" applyFont="0" applyFill="0" applyBorder="0" applyAlignment="0" applyProtection="0"/>
    <xf numFmtId="175" fontId="164" fillId="0" borderId="0" applyFont="0" applyFill="0" applyBorder="0" applyAlignment="0" applyProtection="0"/>
    <xf numFmtId="174" fontId="164" fillId="0" borderId="0" applyFont="0" applyFill="0" applyBorder="0" applyAlignment="0" applyProtection="0"/>
    <xf numFmtId="41" fontId="164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267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4" fillId="0" borderId="0" applyFont="0" applyFill="0" applyBorder="0" applyAlignment="0" applyProtection="0"/>
    <xf numFmtId="267" fontId="15" fillId="0" borderId="0" applyFont="0" applyFill="0" applyBorder="0" applyAlignment="0" applyProtection="0"/>
    <xf numFmtId="267" fontId="15" fillId="0" borderId="0" applyFont="0" applyFill="0" applyBorder="0" applyAlignment="0" applyProtection="0"/>
    <xf numFmtId="268" fontId="32" fillId="0" borderId="0" applyFont="0" applyFill="0" applyBorder="0" applyAlignment="0" applyProtection="0"/>
    <xf numFmtId="268" fontId="32" fillId="0" borderId="0" applyFont="0" applyFill="0" applyBorder="0" applyAlignment="0" applyProtection="0"/>
    <xf numFmtId="269" fontId="32" fillId="0" borderId="0" applyFont="0" applyFill="0" applyBorder="0" applyAlignment="0" applyProtection="0"/>
    <xf numFmtId="269" fontId="32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41" fontId="164" fillId="0" borderId="0" applyFont="0" applyFill="0" applyBorder="0" applyAlignment="0" applyProtection="0"/>
    <xf numFmtId="41" fontId="164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270" fontId="165" fillId="0" borderId="0" applyFont="0" applyFill="0" applyBorder="0" applyAlignment="0" applyProtection="0"/>
    <xf numFmtId="270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198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74" fontId="164" fillId="0" borderId="0" applyFont="0" applyFill="0" applyBorder="0" applyAlignment="0" applyProtection="0"/>
    <xf numFmtId="174" fontId="164" fillId="0" borderId="0" applyFont="0" applyFill="0" applyBorder="0" applyAlignment="0" applyProtection="0"/>
    <xf numFmtId="270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74" fontId="164" fillId="0" borderId="0" applyFont="0" applyFill="0" applyBorder="0" applyAlignment="0" applyProtection="0"/>
    <xf numFmtId="41" fontId="164" fillId="0" borderId="0" applyFont="0" applyFill="0" applyBorder="0" applyAlignment="0" applyProtection="0"/>
    <xf numFmtId="41" fontId="164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270" fontId="165" fillId="0" borderId="0" applyFont="0" applyFill="0" applyBorder="0" applyAlignment="0" applyProtection="0"/>
    <xf numFmtId="270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41" fontId="165" fillId="0" borderId="0" applyFont="0" applyFill="0" applyBorder="0" applyAlignment="0" applyProtection="0"/>
    <xf numFmtId="198" fontId="164" fillId="0" borderId="0" applyFont="0" applyFill="0" applyBorder="0" applyAlignment="0" applyProtection="0"/>
    <xf numFmtId="198" fontId="164" fillId="0" borderId="0" applyFont="0" applyFill="0" applyBorder="0" applyAlignment="0" applyProtection="0"/>
    <xf numFmtId="41" fontId="165" fillId="0" borderId="0" applyFont="0" applyFill="0" applyBorder="0" applyAlignment="0" applyProtection="0"/>
    <xf numFmtId="17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271" fontId="15" fillId="0" borderId="0" applyFont="0" applyFill="0" applyBorder="0" applyAlignment="0" applyProtection="0"/>
    <xf numFmtId="271" fontId="15" fillId="0" borderId="0" applyFont="0" applyFill="0" applyBorder="0" applyAlignment="0" applyProtection="0"/>
    <xf numFmtId="271" fontId="15" fillId="0" borderId="0" applyFont="0" applyFill="0" applyBorder="0" applyAlignment="0" applyProtection="0"/>
    <xf numFmtId="271" fontId="1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4" fillId="0" borderId="0" applyFont="0" applyFill="0" applyBorder="0" applyAlignment="0" applyProtection="0"/>
    <xf numFmtId="271" fontId="15" fillId="0" borderId="0" applyFont="0" applyFill="0" applyBorder="0" applyAlignment="0" applyProtection="0"/>
    <xf numFmtId="271" fontId="15" fillId="0" borderId="0" applyFont="0" applyFill="0" applyBorder="0" applyAlignment="0" applyProtection="0"/>
    <xf numFmtId="272" fontId="32" fillId="0" borderId="0" applyFont="0" applyFill="0" applyBorder="0" applyAlignment="0" applyProtection="0"/>
    <xf numFmtId="272" fontId="32" fillId="0" borderId="0" applyFont="0" applyFill="0" applyBorder="0" applyAlignment="0" applyProtection="0"/>
    <xf numFmtId="273" fontId="32" fillId="0" borderId="0" applyFont="0" applyFill="0" applyBorder="0" applyAlignment="0" applyProtection="0"/>
    <xf numFmtId="273" fontId="3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274" fontId="165" fillId="0" borderId="0" applyFont="0" applyFill="0" applyBorder="0" applyAlignment="0" applyProtection="0"/>
    <xf numFmtId="274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191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5" fontId="164" fillId="0" borderId="0" applyFont="0" applyFill="0" applyBorder="0" applyAlignment="0" applyProtection="0"/>
    <xf numFmtId="175" fontId="164" fillId="0" borderId="0" applyFont="0" applyFill="0" applyBorder="0" applyAlignment="0" applyProtection="0"/>
    <xf numFmtId="274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274" fontId="165" fillId="0" borderId="0" applyFont="0" applyFill="0" applyBorder="0" applyAlignment="0" applyProtection="0"/>
    <xf numFmtId="274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91" fontId="164" fillId="0" borderId="0" applyFont="0" applyFill="0" applyBorder="0" applyAlignment="0" applyProtection="0"/>
    <xf numFmtId="191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3" fontId="32" fillId="0" borderId="0" applyFont="0" applyBorder="0" applyAlignment="0"/>
    <xf numFmtId="3" fontId="32" fillId="0" borderId="0" applyFont="0" applyBorder="0" applyAlignment="0"/>
    <xf numFmtId="0" fontId="20" fillId="0" borderId="0">
      <alignment vertical="center"/>
    </xf>
    <xf numFmtId="0" fontId="20" fillId="0" borderId="0">
      <alignment vertical="center"/>
    </xf>
    <xf numFmtId="0" fontId="64" fillId="0" borderId="0"/>
    <xf numFmtId="0" fontId="166" fillId="0" borderId="0">
      <protection locked="0"/>
    </xf>
    <xf numFmtId="0" fontId="166" fillId="0" borderId="0">
      <protection locked="0"/>
    </xf>
    <xf numFmtId="0" fontId="15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182" fontId="43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182" fontId="43" fillId="0" borderId="0" applyFill="0" applyBorder="0" applyAlignment="0"/>
    <xf numFmtId="233" fontId="43" fillId="0" borderId="0" applyFill="0" applyBorder="0" applyAlignment="0"/>
    <xf numFmtId="234" fontId="41" fillId="0" borderId="0" applyFill="0" applyBorder="0" applyAlignment="0"/>
    <xf numFmtId="234" fontId="41" fillId="0" borderId="0" applyFill="0" applyBorder="0" applyAlignment="0"/>
    <xf numFmtId="233" fontId="43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0" fontId="167" fillId="0" borderId="0" applyNumberFormat="0" applyAlignment="0">
      <alignment horizontal="left"/>
    </xf>
    <xf numFmtId="0" fontId="168" fillId="0" borderId="0">
      <alignment horizontal="left"/>
    </xf>
    <xf numFmtId="275" fontId="32" fillId="0" borderId="0" applyFont="0" applyFill="0" applyBorder="0" applyAlignment="0" applyProtection="0"/>
    <xf numFmtId="0" fontId="169" fillId="0" borderId="0"/>
    <xf numFmtId="0" fontId="169" fillId="0" borderId="0"/>
    <xf numFmtId="0" fontId="169" fillId="0" borderId="0"/>
    <xf numFmtId="0" fontId="170" fillId="0" borderId="0"/>
    <xf numFmtId="0" fontId="171" fillId="0" borderId="0" applyNumberFormat="0" applyFill="0" applyBorder="0" applyAlignment="0" applyProtection="0"/>
    <xf numFmtId="3" fontId="32" fillId="0" borderId="0" applyFont="0" applyBorder="0" applyAlignment="0"/>
    <xf numFmtId="3" fontId="32" fillId="0" borderId="0" applyFont="0" applyBorder="0" applyAlignment="0"/>
    <xf numFmtId="0" fontId="172" fillId="0" borderId="0" applyProtection="0"/>
    <xf numFmtId="0" fontId="173" fillId="0" borderId="0" applyProtection="0"/>
    <xf numFmtId="0" fontId="174" fillId="0" borderId="0" applyProtection="0"/>
    <xf numFmtId="0" fontId="175" fillId="0" borderId="0" applyProtection="0"/>
    <xf numFmtId="0" fontId="176" fillId="0" borderId="0" applyNumberFormat="0" applyFont="0" applyFill="0" applyBorder="0" applyAlignment="0" applyProtection="0"/>
    <xf numFmtId="0" fontId="177" fillId="0" borderId="0" applyProtection="0"/>
    <xf numFmtId="0" fontId="178" fillId="0" borderId="0" applyProtection="0"/>
    <xf numFmtId="0" fontId="163" fillId="0" borderId="0">
      <protection locked="0"/>
    </xf>
    <xf numFmtId="0" fontId="163" fillId="0" borderId="0">
      <protection locked="0"/>
    </xf>
    <xf numFmtId="2" fontId="15" fillId="0" borderId="0" applyFont="0" applyFill="0" applyBorder="0" applyAlignment="0" applyProtection="0"/>
    <xf numFmtId="2" fontId="156" fillId="0" borderId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Protection="0"/>
    <xf numFmtId="0" fontId="180" fillId="0" borderId="0" applyNumberFormat="0" applyFill="0" applyBorder="0" applyProtection="0"/>
    <xf numFmtId="0" fontId="179" fillId="0" borderId="0" applyNumberFormat="0" applyFill="0" applyBorder="0" applyAlignment="0" applyProtection="0"/>
    <xf numFmtId="0" fontId="181" fillId="0" borderId="0" applyNumberFormat="0" applyFill="0" applyBorder="0" applyProtection="0">
      <alignment vertical="center"/>
    </xf>
    <xf numFmtId="0" fontId="182" fillId="0" borderId="0" applyNumberFormat="0" applyFill="0" applyBorder="0" applyAlignment="0" applyProtection="0"/>
    <xf numFmtId="0" fontId="183" fillId="0" borderId="0" applyNumberFormat="0" applyFill="0" applyBorder="0" applyProtection="0">
      <alignment vertical="center"/>
    </xf>
    <xf numFmtId="276" fontId="184" fillId="0" borderId="35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276" fontId="187" fillId="0" borderId="36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90" fillId="25" borderId="37" applyNumberFormat="0" applyAlignment="0">
      <protection locked="0"/>
    </xf>
    <xf numFmtId="0" fontId="15" fillId="26" borderId="38" applyNumberFormat="0" applyFont="0" applyAlignment="0" applyProtection="0"/>
    <xf numFmtId="0" fontId="191" fillId="0" borderId="0">
      <alignment vertical="top" wrapText="1"/>
    </xf>
    <xf numFmtId="3" fontId="32" fillId="27" borderId="39">
      <alignment horizontal="right" vertical="top" wrapText="1"/>
    </xf>
    <xf numFmtId="0" fontId="192" fillId="9" borderId="0" applyNumberFormat="0" applyBorder="0" applyAlignment="0" applyProtection="0"/>
    <xf numFmtId="38" fontId="193" fillId="5" borderId="0" applyNumberFormat="0" applyBorder="0" applyAlignment="0" applyProtection="0"/>
    <xf numFmtId="277" fontId="13" fillId="5" borderId="0" applyBorder="0" applyProtection="0"/>
    <xf numFmtId="0" fontId="194" fillId="0" borderId="16" applyNumberFormat="0" applyFill="0" applyBorder="0" applyAlignment="0" applyProtection="0">
      <alignment horizontal="center" vertical="center"/>
    </xf>
    <xf numFmtId="255" fontId="95" fillId="28" borderId="16" applyBorder="0">
      <alignment horizontal="center"/>
    </xf>
    <xf numFmtId="278" fontId="123" fillId="28" borderId="16" applyBorder="0">
      <alignment horizontal="center"/>
    </xf>
    <xf numFmtId="255" fontId="95" fillId="28" borderId="16" applyBorder="0">
      <alignment horizontal="center"/>
    </xf>
    <xf numFmtId="279" fontId="108" fillId="28" borderId="16" applyBorder="0">
      <alignment horizontal="center"/>
    </xf>
    <xf numFmtId="280" fontId="41" fillId="28" borderId="16" applyBorder="0">
      <alignment horizontal="center"/>
    </xf>
    <xf numFmtId="279" fontId="15" fillId="28" borderId="16" applyBorder="0">
      <alignment horizontal="center"/>
    </xf>
    <xf numFmtId="281" fontId="15" fillId="28" borderId="16" applyBorder="0">
      <alignment horizontal="center"/>
    </xf>
    <xf numFmtId="281" fontId="15" fillId="28" borderId="16" applyBorder="0">
      <alignment horizontal="center"/>
    </xf>
    <xf numFmtId="282" fontId="41" fillId="28" borderId="16" applyBorder="0">
      <alignment horizontal="center"/>
    </xf>
    <xf numFmtId="279" fontId="32" fillId="28" borderId="16" applyBorder="0">
      <alignment horizontal="center"/>
    </xf>
    <xf numFmtId="279" fontId="108" fillId="28" borderId="16" applyBorder="0">
      <alignment horizontal="center"/>
    </xf>
    <xf numFmtId="283" fontId="108" fillId="28" borderId="16" applyBorder="0">
      <alignment horizontal="center"/>
    </xf>
    <xf numFmtId="255" fontId="95" fillId="28" borderId="16" applyBorder="0">
      <alignment horizontal="center"/>
    </xf>
    <xf numFmtId="278" fontId="123" fillId="28" borderId="16" applyBorder="0">
      <alignment horizontal="center"/>
    </xf>
    <xf numFmtId="255" fontId="95" fillId="28" borderId="16" applyBorder="0">
      <alignment horizontal="center"/>
    </xf>
    <xf numFmtId="279" fontId="108" fillId="28" borderId="16" applyBorder="0">
      <alignment horizontal="center"/>
    </xf>
    <xf numFmtId="280" fontId="41" fillId="28" borderId="16" applyBorder="0">
      <alignment horizontal="center"/>
    </xf>
    <xf numFmtId="279" fontId="15" fillId="28" borderId="16" applyBorder="0">
      <alignment horizontal="center"/>
    </xf>
    <xf numFmtId="281" fontId="15" fillId="28" borderId="16" applyBorder="0">
      <alignment horizontal="center"/>
    </xf>
    <xf numFmtId="281" fontId="15" fillId="28" borderId="16" applyBorder="0">
      <alignment horizontal="center"/>
    </xf>
    <xf numFmtId="282" fontId="41" fillId="28" borderId="16" applyBorder="0">
      <alignment horizontal="center"/>
    </xf>
    <xf numFmtId="279" fontId="32" fillId="28" borderId="16" applyBorder="0">
      <alignment horizontal="center"/>
    </xf>
    <xf numFmtId="279" fontId="108" fillId="28" borderId="16" applyBorder="0">
      <alignment horizontal="center"/>
    </xf>
    <xf numFmtId="283" fontId="108" fillId="28" borderId="16" applyBorder="0">
      <alignment horizontal="center"/>
    </xf>
    <xf numFmtId="255" fontId="95" fillId="28" borderId="16" applyBorder="0">
      <alignment horizontal="center"/>
    </xf>
    <xf numFmtId="279" fontId="108" fillId="28" borderId="16" applyBorder="0">
      <alignment horizontal="center"/>
    </xf>
    <xf numFmtId="280" fontId="41" fillId="28" borderId="16" applyBorder="0">
      <alignment horizontal="center"/>
    </xf>
    <xf numFmtId="279" fontId="15" fillId="28" borderId="16" applyBorder="0">
      <alignment horizontal="center"/>
    </xf>
    <xf numFmtId="281" fontId="15" fillId="28" borderId="16" applyBorder="0">
      <alignment horizontal="center"/>
    </xf>
    <xf numFmtId="281" fontId="15" fillId="28" borderId="16" applyBorder="0">
      <alignment horizontal="center"/>
    </xf>
    <xf numFmtId="282" fontId="41" fillId="28" borderId="16" applyBorder="0">
      <alignment horizontal="center"/>
    </xf>
    <xf numFmtId="279" fontId="32" fillId="28" borderId="16" applyBorder="0">
      <alignment horizontal="center"/>
    </xf>
    <xf numFmtId="279" fontId="108" fillId="28" borderId="16" applyBorder="0">
      <alignment horizontal="center"/>
    </xf>
    <xf numFmtId="0" fontId="194" fillId="0" borderId="16" applyNumberFormat="0" applyFill="0" applyBorder="0" applyAlignment="0" applyProtection="0">
      <alignment horizontal="center" vertical="center"/>
    </xf>
    <xf numFmtId="278" fontId="123" fillId="28" borderId="16" applyBorder="0">
      <alignment horizontal="center"/>
    </xf>
    <xf numFmtId="283" fontId="108" fillId="28" borderId="16" applyBorder="0">
      <alignment horizontal="center"/>
    </xf>
    <xf numFmtId="255" fontId="95" fillId="28" borderId="16" applyBorder="0">
      <alignment horizontal="center"/>
    </xf>
    <xf numFmtId="0" fontId="195" fillId="0" borderId="0" applyNumberFormat="0" applyFont="0" applyBorder="0" applyAlignment="0">
      <alignment horizontal="left" vertical="center"/>
    </xf>
    <xf numFmtId="284" fontId="123" fillId="0" borderId="0" applyFont="0" applyFill="0" applyBorder="0" applyAlignment="0" applyProtection="0"/>
    <xf numFmtId="0" fontId="196" fillId="29" borderId="0"/>
    <xf numFmtId="0" fontId="197" fillId="29" borderId="0"/>
    <xf numFmtId="0" fontId="197" fillId="29" borderId="0"/>
    <xf numFmtId="0" fontId="196" fillId="29" borderId="0"/>
    <xf numFmtId="0" fontId="198" fillId="0" borderId="0">
      <alignment horizontal="left"/>
    </xf>
    <xf numFmtId="0" fontId="199" fillId="0" borderId="40" applyNumberFormat="0" applyAlignment="0" applyProtection="0">
      <alignment horizontal="left" vertical="center"/>
    </xf>
    <xf numFmtId="0" fontId="199" fillId="0" borderId="41">
      <alignment horizontal="left" vertical="center"/>
    </xf>
    <xf numFmtId="0" fontId="200" fillId="0" borderId="0" applyNumberFormat="0" applyFill="0" applyBorder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199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0" applyNumberFormat="0" applyFill="0" applyBorder="0" applyAlignment="0" applyProtection="0"/>
    <xf numFmtId="285" fontId="166" fillId="0" borderId="0">
      <protection locked="0"/>
    </xf>
    <xf numFmtId="0" fontId="200" fillId="0" borderId="0" applyProtection="0"/>
    <xf numFmtId="0" fontId="200" fillId="0" borderId="0" applyProtection="0"/>
    <xf numFmtId="285" fontId="166" fillId="0" borderId="0">
      <protection locked="0"/>
    </xf>
    <xf numFmtId="285" fontId="166" fillId="0" borderId="0">
      <protection locked="0"/>
    </xf>
    <xf numFmtId="0" fontId="199" fillId="0" borderId="0" applyProtection="0"/>
    <xf numFmtId="0" fontId="199" fillId="0" borderId="0" applyProtection="0"/>
    <xf numFmtId="0" fontId="199" fillId="0" borderId="0" applyProtection="0"/>
    <xf numFmtId="0" fontId="199" fillId="0" borderId="0" applyProtection="0"/>
    <xf numFmtId="0" fontId="199" fillId="0" borderId="0" applyProtection="0"/>
    <xf numFmtId="0" fontId="199" fillId="0" borderId="0" applyProtection="0"/>
    <xf numFmtId="0" fontId="199" fillId="0" borderId="0" applyProtection="0"/>
    <xf numFmtId="0" fontId="201" fillId="0" borderId="42">
      <alignment horizontal="center"/>
    </xf>
    <xf numFmtId="0" fontId="201" fillId="0" borderId="0">
      <alignment horizontal="center"/>
    </xf>
    <xf numFmtId="286" fontId="202" fillId="30" borderId="28" applyNumberFormat="0" applyAlignment="0">
      <alignment horizontal="left" vertical="top"/>
    </xf>
    <xf numFmtId="5" fontId="202" fillId="30" borderId="28" applyNumberFormat="0" applyAlignment="0">
      <alignment horizontal="left" vertical="top"/>
    </xf>
    <xf numFmtId="5" fontId="202" fillId="30" borderId="28" applyNumberFormat="0" applyAlignment="0">
      <alignment horizontal="left" vertical="top"/>
    </xf>
    <xf numFmtId="286" fontId="202" fillId="30" borderId="28" applyNumberFormat="0" applyAlignment="0">
      <alignment horizontal="left" vertical="top"/>
    </xf>
    <xf numFmtId="287" fontId="115" fillId="0" borderId="0" applyFont="0" applyFill="0" applyBorder="0" applyAlignment="0" applyProtection="0">
      <alignment horizontal="center" vertical="center"/>
    </xf>
    <xf numFmtId="49" fontId="203" fillId="0" borderId="28">
      <alignment vertical="center"/>
    </xf>
    <xf numFmtId="288" fontId="204" fillId="0" borderId="17" applyFont="0" applyBorder="0" applyAlignment="0"/>
    <xf numFmtId="0" fontId="19" fillId="0" borderId="0"/>
    <xf numFmtId="0" fontId="205" fillId="0" borderId="0" applyNumberFormat="0" applyFill="0" applyBorder="0" applyAlignment="0" applyProtection="0">
      <alignment vertical="top"/>
      <protection locked="0"/>
    </xf>
    <xf numFmtId="174" fontId="32" fillId="0" borderId="0" applyFon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200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200" fontId="64" fillId="0" borderId="0" applyFont="0" applyFill="0" applyBorder="0" applyAlignment="0" applyProtection="0"/>
    <xf numFmtId="0" fontId="206" fillId="0" borderId="0"/>
    <xf numFmtId="289" fontId="207" fillId="0" borderId="0" applyFont="0" applyFill="0" applyBorder="0" applyAlignment="0" applyProtection="0"/>
    <xf numFmtId="0" fontId="208" fillId="0" borderId="0" applyFont="0" applyFill="0" applyBorder="0" applyAlignment="0" applyProtection="0"/>
    <xf numFmtId="0" fontId="208" fillId="0" borderId="0" applyFont="0" applyFill="0" applyBorder="0" applyAlignment="0" applyProtection="0"/>
    <xf numFmtId="10" fontId="193" fillId="31" borderId="28" applyNumberFormat="0" applyBorder="0" applyAlignment="0" applyProtection="0"/>
    <xf numFmtId="0" fontId="53" fillId="4" borderId="27" applyNumberFormat="0" applyAlignment="0" applyProtection="0"/>
    <xf numFmtId="0" fontId="53" fillId="4" borderId="27" applyNumberFormat="0" applyAlignment="0" applyProtection="0"/>
    <xf numFmtId="290" fontId="64" fillId="32" borderId="0"/>
    <xf numFmtId="0" fontId="19" fillId="0" borderId="0"/>
    <xf numFmtId="2" fontId="209" fillId="0" borderId="43" applyBorder="0"/>
    <xf numFmtId="0" fontId="210" fillId="0" borderId="0" applyNumberFormat="0" applyFill="0" applyBorder="0" applyAlignment="0" applyProtection="0">
      <alignment vertical="top"/>
      <protection locked="0"/>
    </xf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174" fontId="32" fillId="0" borderId="0" applyFont="0" applyFill="0" applyBorder="0" applyAlignment="0" applyProtection="0"/>
    <xf numFmtId="0" fontId="32" fillId="0" borderId="0"/>
    <xf numFmtId="0" fontId="32" fillId="0" borderId="0"/>
    <xf numFmtId="0" fontId="8" fillId="0" borderId="44">
      <alignment horizontal="centerContinuous"/>
    </xf>
    <xf numFmtId="0" fontId="132" fillId="24" borderId="32" applyNumberFormat="0" applyAlignment="0" applyProtection="0"/>
    <xf numFmtId="0" fontId="213" fillId="24" borderId="32" applyNumberFormat="0" applyAlignment="0" applyProtection="0"/>
    <xf numFmtId="0" fontId="191" fillId="0" borderId="0"/>
    <xf numFmtId="0" fontId="41" fillId="0" borderId="0" applyNumberForma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214" fillId="0" borderId="45">
      <alignment horizontal="center" vertical="center" wrapText="1"/>
    </xf>
    <xf numFmtId="291" fontId="32" fillId="33" borderId="39">
      <alignment vertical="top" wrapText="1"/>
    </xf>
    <xf numFmtId="0" fontId="34" fillId="0" borderId="0"/>
    <xf numFmtId="0" fontId="34" fillId="0" borderId="0"/>
    <xf numFmtId="0" fontId="19" fillId="0" borderId="0" applyNumberFormat="0" applyFont="0" applyFill="0" applyBorder="0" applyProtection="0">
      <alignment horizontal="left" vertical="center"/>
    </xf>
    <xf numFmtId="0" fontId="211" fillId="0" borderId="0" applyNumberFormat="0" applyFill="0" applyBorder="0" applyAlignment="0" applyProtection="0">
      <alignment vertical="top"/>
      <protection locked="0"/>
    </xf>
    <xf numFmtId="0" fontId="34" fillId="0" borderId="0"/>
    <xf numFmtId="3" fontId="215" fillId="0" borderId="41">
      <alignment horizontal="centerContinuous"/>
    </xf>
    <xf numFmtId="0" fontId="15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182" fontId="43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182" fontId="43" fillId="0" borderId="0" applyFill="0" applyBorder="0" applyAlignment="0"/>
    <xf numFmtId="233" fontId="43" fillId="0" borderId="0" applyFill="0" applyBorder="0" applyAlignment="0"/>
    <xf numFmtId="234" fontId="41" fillId="0" borderId="0" applyFill="0" applyBorder="0" applyAlignment="0"/>
    <xf numFmtId="234" fontId="41" fillId="0" borderId="0" applyFill="0" applyBorder="0" applyAlignment="0"/>
    <xf numFmtId="233" fontId="43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0" fontId="216" fillId="0" borderId="46" applyNumberFormat="0" applyFill="0" applyAlignment="0" applyProtection="0"/>
    <xf numFmtId="290" fontId="64" fillId="34" borderId="0"/>
    <xf numFmtId="3" fontId="217" fillId="0" borderId="3" applyNumberFormat="0" applyAlignment="0">
      <alignment horizontal="center" vertical="center"/>
    </xf>
    <xf numFmtId="3" fontId="93" fillId="0" borderId="3" applyNumberFormat="0" applyAlignment="0">
      <alignment horizontal="center" vertical="center"/>
    </xf>
    <xf numFmtId="3" fontId="202" fillId="0" borderId="3" applyNumberFormat="0" applyAlignment="0">
      <alignment horizontal="center" vertical="center"/>
    </xf>
    <xf numFmtId="235" fontId="193" fillId="0" borderId="25" applyFont="0"/>
    <xf numFmtId="3" fontId="15" fillId="0" borderId="47"/>
    <xf numFmtId="0" fontId="95" fillId="0" borderId="0"/>
    <xf numFmtId="0" fontId="34" fillId="0" borderId="0"/>
    <xf numFmtId="0" fontId="73" fillId="0" borderId="0"/>
    <xf numFmtId="0" fontId="115" fillId="0" borderId="0" applyFont="0" applyFill="0" applyBorder="0" applyProtection="0">
      <alignment horizontal="center" vertical="center"/>
    </xf>
    <xf numFmtId="223" fontId="218" fillId="0" borderId="15" applyNumberFormat="0" applyFont="0" applyFill="0" applyBorder="0">
      <alignment horizontal="center"/>
    </xf>
    <xf numFmtId="38" fontId="34" fillId="0" borderId="0" applyFont="0" applyFill="0" applyBorder="0" applyAlignment="0" applyProtection="0"/>
    <xf numFmtId="4" fontId="43" fillId="0" borderId="0" applyFont="0" applyFill="0" applyBorder="0" applyAlignment="0" applyProtection="0"/>
    <xf numFmtId="292" fontId="15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219" fillId="0" borderId="2"/>
    <xf numFmtId="0" fontId="219" fillId="0" borderId="2"/>
    <xf numFmtId="0" fontId="219" fillId="0" borderId="2"/>
    <xf numFmtId="0" fontId="219" fillId="0" borderId="2"/>
    <xf numFmtId="0" fontId="219" fillId="0" borderId="2"/>
    <xf numFmtId="0" fontId="219" fillId="0" borderId="2"/>
    <xf numFmtId="0" fontId="219" fillId="0" borderId="2"/>
    <xf numFmtId="0" fontId="219" fillId="0" borderId="2"/>
    <xf numFmtId="0" fontId="220" fillId="0" borderId="42"/>
    <xf numFmtId="293" fontId="15" fillId="0" borderId="0" applyFont="0" applyFill="0" applyBorder="0" applyAlignment="0" applyProtection="0"/>
    <xf numFmtId="294" fontId="15" fillId="0" borderId="0" applyFont="0" applyFill="0" applyBorder="0" applyAlignment="0" applyProtection="0"/>
    <xf numFmtId="295" fontId="15" fillId="0" borderId="15"/>
    <xf numFmtId="175" fontId="91" fillId="0" borderId="15"/>
    <xf numFmtId="175" fontId="91" fillId="0" borderId="15"/>
    <xf numFmtId="296" fontId="15" fillId="0" borderId="15"/>
    <xf numFmtId="297" fontId="64" fillId="0" borderId="0" applyFont="0" applyFill="0" applyBorder="0" applyAlignment="0" applyProtection="0"/>
    <xf numFmtId="298" fontId="30" fillId="0" borderId="0" applyFont="0" applyFill="0" applyBorder="0" applyAlignment="0" applyProtection="0"/>
    <xf numFmtId="299" fontId="34" fillId="0" borderId="0" applyFont="0" applyFill="0" applyBorder="0" applyAlignment="0" applyProtection="0"/>
    <xf numFmtId="300" fontId="34" fillId="0" borderId="0" applyFont="0" applyFill="0" applyBorder="0" applyAlignment="0" applyProtection="0"/>
    <xf numFmtId="301" fontId="15" fillId="0" borderId="0" applyFont="0" applyFill="0" applyBorder="0" applyAlignment="0" applyProtection="0"/>
    <xf numFmtId="302" fontId="15" fillId="0" borderId="0" applyFont="0" applyFill="0" applyBorder="0" applyAlignment="0" applyProtection="0"/>
    <xf numFmtId="6" fontId="34" fillId="0" borderId="0" applyFont="0" applyFill="0" applyBorder="0" applyAlignment="0" applyProtection="0"/>
    <xf numFmtId="8" fontId="34" fillId="0" borderId="0" applyFont="0" applyFill="0" applyBorder="0" applyAlignment="0" applyProtection="0"/>
    <xf numFmtId="0" fontId="156" fillId="0" borderId="0" applyNumberFormat="0" applyFont="0" applyFill="0" applyAlignment="0"/>
    <xf numFmtId="0" fontId="152" fillId="0" borderId="0">
      <alignment horizontal="justify" vertical="top"/>
    </xf>
    <xf numFmtId="0" fontId="221" fillId="35" borderId="0" applyNumberFormat="0" applyBorder="0" applyAlignment="0" applyProtection="0"/>
    <xf numFmtId="0" fontId="123" fillId="0" borderId="28"/>
    <xf numFmtId="0" fontId="123" fillId="0" borderId="28"/>
    <xf numFmtId="0" fontId="19" fillId="0" borderId="0"/>
    <xf numFmtId="0" fontId="19" fillId="0" borderId="0"/>
    <xf numFmtId="0" fontId="123" fillId="0" borderId="28"/>
    <xf numFmtId="0" fontId="41" fillId="0" borderId="2" applyNumberFormat="0" applyAlignment="0">
      <alignment horizontal="center"/>
    </xf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106" fillId="17" borderId="0" applyNumberFormat="0" applyBorder="0" applyAlignment="0" applyProtection="0"/>
    <xf numFmtId="0" fontId="106" fillId="18" borderId="0" applyNumberFormat="0" applyBorder="0" applyAlignment="0" applyProtection="0"/>
    <xf numFmtId="0" fontId="106" fillId="23" borderId="0" applyNumberFormat="0" applyBorder="0" applyAlignment="0" applyProtection="0"/>
    <xf numFmtId="0" fontId="107" fillId="20" borderId="0" applyNumberFormat="0" applyBorder="0" applyAlignment="0" applyProtection="0"/>
    <xf numFmtId="0" fontId="107" fillId="21" borderId="0" applyNumberFormat="0" applyBorder="0" applyAlignment="0" applyProtection="0"/>
    <xf numFmtId="0" fontId="107" fillId="22" borderId="0" applyNumberFormat="0" applyBorder="0" applyAlignment="0" applyProtection="0"/>
    <xf numFmtId="0" fontId="107" fillId="17" borderId="0" applyNumberFormat="0" applyBorder="0" applyAlignment="0" applyProtection="0"/>
    <xf numFmtId="0" fontId="107" fillId="18" borderId="0" applyNumberFormat="0" applyBorder="0" applyAlignment="0" applyProtection="0"/>
    <xf numFmtId="0" fontId="107" fillId="23" borderId="0" applyNumberFormat="0" applyBorder="0" applyAlignment="0" applyProtection="0"/>
    <xf numFmtId="0" fontId="15" fillId="0" borderId="0"/>
    <xf numFmtId="0" fontId="32" fillId="0" borderId="0">
      <alignment horizontal="left"/>
    </xf>
    <xf numFmtId="37" fontId="222" fillId="0" borderId="0"/>
    <xf numFmtId="0" fontId="15" fillId="0" borderId="0"/>
    <xf numFmtId="0" fontId="223" fillId="0" borderId="28" applyNumberFormat="0" applyFont="0" applyFill="0" applyBorder="0" applyAlignment="0">
      <alignment horizontal="center"/>
    </xf>
    <xf numFmtId="0" fontId="224" fillId="0" borderId="0"/>
    <xf numFmtId="303" fontId="15" fillId="0" borderId="0"/>
    <xf numFmtId="304" fontId="144" fillId="0" borderId="0"/>
    <xf numFmtId="304" fontId="144" fillId="0" borderId="0"/>
    <xf numFmtId="305" fontId="225" fillId="0" borderId="0"/>
    <xf numFmtId="0" fontId="84" fillId="0" borderId="0"/>
    <xf numFmtId="0" fontId="226" fillId="0" borderId="0"/>
    <xf numFmtId="0" fontId="226" fillId="0" borderId="0"/>
    <xf numFmtId="0" fontId="84" fillId="0" borderId="0"/>
    <xf numFmtId="0" fontId="32" fillId="0" borderId="0"/>
    <xf numFmtId="0" fontId="101" fillId="0" borderId="0"/>
    <xf numFmtId="0" fontId="6" fillId="0" borderId="0"/>
    <xf numFmtId="0" fontId="32" fillId="0" borderId="0"/>
    <xf numFmtId="0" fontId="32" fillId="0" borderId="0"/>
    <xf numFmtId="3" fontId="7" fillId="0" borderId="0">
      <alignment vertical="center" wrapText="1"/>
    </xf>
    <xf numFmtId="0" fontId="109" fillId="0" borderId="0"/>
    <xf numFmtId="0" fontId="32" fillId="0" borderId="0"/>
    <xf numFmtId="0" fontId="109" fillId="0" borderId="0"/>
    <xf numFmtId="0" fontId="144" fillId="0" borderId="0"/>
    <xf numFmtId="0" fontId="6" fillId="0" borderId="0"/>
    <xf numFmtId="0" fontId="227" fillId="0" borderId="0"/>
    <xf numFmtId="0" fontId="108" fillId="0" borderId="0"/>
    <xf numFmtId="0" fontId="101" fillId="0" borderId="0"/>
    <xf numFmtId="0" fontId="108" fillId="0" borderId="0"/>
    <xf numFmtId="0" fontId="32" fillId="0" borderId="0"/>
    <xf numFmtId="0" fontId="32" fillId="0" borderId="0"/>
    <xf numFmtId="0" fontId="144" fillId="0" borderId="0"/>
    <xf numFmtId="3" fontId="7" fillId="0" borderId="0">
      <alignment vertical="center" wrapText="1"/>
    </xf>
    <xf numFmtId="0" fontId="15" fillId="0" borderId="0"/>
    <xf numFmtId="0" fontId="7" fillId="0" borderId="0"/>
    <xf numFmtId="0" fontId="15" fillId="0" borderId="0"/>
    <xf numFmtId="3" fontId="7" fillId="0" borderId="0">
      <alignment vertical="center" wrapText="1"/>
    </xf>
    <xf numFmtId="0" fontId="108" fillId="0" borderId="0"/>
    <xf numFmtId="0" fontId="7" fillId="0" borderId="0"/>
    <xf numFmtId="0" fontId="7" fillId="0" borderId="0"/>
    <xf numFmtId="0" fontId="15" fillId="0" borderId="0"/>
    <xf numFmtId="0" fontId="32" fillId="0" borderId="0"/>
    <xf numFmtId="0" fontId="15" fillId="0" borderId="0"/>
    <xf numFmtId="0" fontId="15" fillId="0" borderId="0"/>
    <xf numFmtId="0" fontId="15" fillId="0" borderId="0"/>
    <xf numFmtId="0" fontId="108" fillId="0" borderId="0"/>
    <xf numFmtId="0" fontId="108" fillId="0" borderId="0"/>
    <xf numFmtId="3" fontId="7" fillId="0" borderId="0">
      <alignment vertical="center" wrapText="1"/>
    </xf>
    <xf numFmtId="0" fontId="32" fillId="0" borderId="0"/>
    <xf numFmtId="0" fontId="7" fillId="0" borderId="0"/>
    <xf numFmtId="0" fontId="28" fillId="0" borderId="0"/>
    <xf numFmtId="0" fontId="15" fillId="0" borderId="0"/>
    <xf numFmtId="0" fontId="108" fillId="0" borderId="0"/>
    <xf numFmtId="0" fontId="32" fillId="0" borderId="0"/>
    <xf numFmtId="0" fontId="91" fillId="0" borderId="0"/>
    <xf numFmtId="0" fontId="32" fillId="0" borderId="0"/>
    <xf numFmtId="0" fontId="108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32" fillId="0" borderId="0"/>
    <xf numFmtId="0" fontId="108" fillId="0" borderId="0"/>
    <xf numFmtId="0" fontId="32" fillId="0" borderId="0"/>
    <xf numFmtId="0" fontId="108" fillId="0" borderId="0"/>
    <xf numFmtId="0" fontId="7" fillId="0" borderId="0"/>
    <xf numFmtId="0" fontId="15" fillId="0" borderId="0"/>
    <xf numFmtId="0" fontId="7" fillId="0" borderId="0"/>
    <xf numFmtId="0" fontId="6" fillId="0" borderId="0"/>
    <xf numFmtId="0" fontId="228" fillId="0" borderId="0"/>
    <xf numFmtId="0" fontId="15" fillId="0" borderId="0"/>
    <xf numFmtId="0" fontId="101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108" fillId="0" borderId="0"/>
    <xf numFmtId="0" fontId="108" fillId="0" borderId="0"/>
    <xf numFmtId="0" fontId="15" fillId="0" borderId="0"/>
    <xf numFmtId="0" fontId="15" fillId="0" borderId="0"/>
    <xf numFmtId="0" fontId="15" fillId="0" borderId="0"/>
    <xf numFmtId="0" fontId="108" fillId="0" borderId="0"/>
    <xf numFmtId="0" fontId="15" fillId="0" borderId="0"/>
    <xf numFmtId="0" fontId="108" fillId="0" borderId="0"/>
    <xf numFmtId="0" fontId="142" fillId="0" borderId="0"/>
    <xf numFmtId="0" fontId="108" fillId="0" borderId="0"/>
    <xf numFmtId="0" fontId="15" fillId="0" borderId="0"/>
    <xf numFmtId="0" fontId="108" fillId="0" borderId="0"/>
    <xf numFmtId="0" fontId="15" fillId="0" borderId="0"/>
    <xf numFmtId="0" fontId="143" fillId="0" borderId="0"/>
    <xf numFmtId="3" fontId="32" fillId="0" borderId="0"/>
    <xf numFmtId="0" fontId="15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08" fillId="0" borderId="0"/>
    <xf numFmtId="0" fontId="32" fillId="0" borderId="0"/>
    <xf numFmtId="0" fontId="19" fillId="0" borderId="0"/>
    <xf numFmtId="0" fontId="19" fillId="0" borderId="0"/>
    <xf numFmtId="0" fontId="153" fillId="0" borderId="0"/>
    <xf numFmtId="0" fontId="15" fillId="0" borderId="0"/>
    <xf numFmtId="0" fontId="6" fillId="0" borderId="0"/>
    <xf numFmtId="0" fontId="32" fillId="0" borderId="0"/>
    <xf numFmtId="0" fontId="32" fillId="0" borderId="0"/>
    <xf numFmtId="0" fontId="230" fillId="0" borderId="0" applyNumberFormat="0" applyFill="0" applyBorder="0" applyProtection="0">
      <alignment vertical="top"/>
    </xf>
    <xf numFmtId="3" fontId="7" fillId="0" borderId="0">
      <alignment vertical="center" wrapText="1"/>
    </xf>
    <xf numFmtId="0" fontId="15" fillId="0" borderId="0"/>
    <xf numFmtId="0" fontId="15" fillId="0" borderId="0"/>
    <xf numFmtId="0" fontId="101" fillId="0" borderId="0"/>
    <xf numFmtId="0" fontId="30" fillId="0" borderId="0"/>
    <xf numFmtId="0" fontId="19" fillId="0" borderId="0"/>
    <xf numFmtId="0" fontId="19" fillId="0" borderId="0"/>
    <xf numFmtId="0" fontId="30" fillId="0" borderId="0"/>
    <xf numFmtId="3" fontId="7" fillId="0" borderId="0">
      <alignment vertical="center" wrapText="1"/>
    </xf>
    <xf numFmtId="0" fontId="7" fillId="0" borderId="0"/>
    <xf numFmtId="0" fontId="101" fillId="0" borderId="0"/>
    <xf numFmtId="0" fontId="101" fillId="0" borderId="0"/>
    <xf numFmtId="0" fontId="142" fillId="0" borderId="0"/>
    <xf numFmtId="0" fontId="101" fillId="0" borderId="0"/>
    <xf numFmtId="0" fontId="68" fillId="0" borderId="0"/>
    <xf numFmtId="0" fontId="32" fillId="0" borderId="0"/>
    <xf numFmtId="0" fontId="32" fillId="0" borderId="0"/>
    <xf numFmtId="0" fontId="88" fillId="0" borderId="0" applyFont="0"/>
    <xf numFmtId="0" fontId="43" fillId="36" borderId="0"/>
    <xf numFmtId="0" fontId="164" fillId="0" borderId="0"/>
    <xf numFmtId="0" fontId="43" fillId="0" borderId="0"/>
    <xf numFmtId="0" fontId="7" fillId="26" borderId="38" applyNumberFormat="0" applyFont="0" applyAlignment="0" applyProtection="0"/>
    <xf numFmtId="306" fontId="70" fillId="0" borderId="0" applyFont="0" applyFill="0" applyBorder="0" applyProtection="0">
      <alignment vertical="top" wrapText="1"/>
    </xf>
    <xf numFmtId="0" fontId="216" fillId="0" borderId="46" applyNumberFormat="0" applyFill="0" applyAlignment="0" applyProtection="0"/>
    <xf numFmtId="0" fontId="231" fillId="0" borderId="46" applyNumberFormat="0" applyFill="0" applyAlignment="0" applyProtection="0"/>
    <xf numFmtId="0" fontId="41" fillId="0" borderId="0"/>
    <xf numFmtId="43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3" fontId="232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233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0" fontId="52" fillId="3" borderId="26" applyNumberFormat="0" applyAlignment="0" applyProtection="0"/>
    <xf numFmtId="164" fontId="234" fillId="0" borderId="2" applyFont="0" applyBorder="0" applyAlignment="0"/>
    <xf numFmtId="0" fontId="27" fillId="36" borderId="0"/>
    <xf numFmtId="41" fontId="15" fillId="0" borderId="0" applyFont="0" applyFill="0" applyBorder="0" applyAlignment="0" applyProtection="0"/>
    <xf numFmtId="273" fontId="15" fillId="0" borderId="0" applyFont="0" applyFill="0" applyBorder="0" applyAlignment="0" applyProtection="0"/>
    <xf numFmtId="27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4" fontId="8" fillId="0" borderId="0">
      <alignment horizontal="center" wrapText="1"/>
      <protection locked="0"/>
    </xf>
    <xf numFmtId="14" fontId="8" fillId="0" borderId="0">
      <alignment horizontal="center" wrapText="1"/>
      <protection locked="0"/>
    </xf>
    <xf numFmtId="229" fontId="15" fillId="0" borderId="0" applyFont="0" applyFill="0" applyBorder="0" applyAlignment="0" applyProtection="0"/>
    <xf numFmtId="230" fontId="41" fillId="0" borderId="0" applyFont="0" applyFill="0" applyBorder="0" applyAlignment="0" applyProtection="0"/>
    <xf numFmtId="230" fontId="41" fillId="0" borderId="0" applyFont="0" applyFill="0" applyBorder="0" applyAlignment="0" applyProtection="0"/>
    <xf numFmtId="229" fontId="15" fillId="0" borderId="0" applyFont="0" applyFill="0" applyBorder="0" applyAlignment="0" applyProtection="0"/>
    <xf numFmtId="307" fontId="15" fillId="0" borderId="0" applyFont="0" applyFill="0" applyBorder="0" applyAlignment="0" applyProtection="0"/>
    <xf numFmtId="308" fontId="41" fillId="0" borderId="0" applyFont="0" applyFill="0" applyBorder="0" applyAlignment="0" applyProtection="0"/>
    <xf numFmtId="308" fontId="41" fillId="0" borderId="0" applyFont="0" applyFill="0" applyBorder="0" applyAlignment="0" applyProtection="0"/>
    <xf numFmtId="307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5" fillId="0" borderId="0" applyFont="0" applyFill="0" applyBorder="0" applyAlignment="0" applyProtection="0"/>
    <xf numFmtId="9" fontId="23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34" fillId="0" borderId="48" applyNumberFormat="0" applyBorder="0"/>
    <xf numFmtId="9" fontId="34" fillId="0" borderId="48" applyNumberFormat="0" applyBorder="0"/>
    <xf numFmtId="0" fontId="237" fillId="0" borderId="0"/>
    <xf numFmtId="0" fontId="15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182" fontId="43" fillId="0" borderId="0" applyFill="0" applyBorder="0" applyAlignment="0"/>
    <xf numFmtId="232" fontId="41" fillId="0" borderId="0" applyFill="0" applyBorder="0" applyAlignment="0"/>
    <xf numFmtId="232" fontId="41" fillId="0" borderId="0" applyFill="0" applyBorder="0" applyAlignment="0"/>
    <xf numFmtId="182" fontId="43" fillId="0" borderId="0" applyFill="0" applyBorder="0" applyAlignment="0"/>
    <xf numFmtId="233" fontId="43" fillId="0" borderId="0" applyFill="0" applyBorder="0" applyAlignment="0"/>
    <xf numFmtId="234" fontId="41" fillId="0" borderId="0" applyFill="0" applyBorder="0" applyAlignment="0"/>
    <xf numFmtId="234" fontId="41" fillId="0" borderId="0" applyFill="0" applyBorder="0" applyAlignment="0"/>
    <xf numFmtId="233" fontId="43" fillId="0" borderId="0" applyFill="0" applyBorder="0" applyAlignment="0"/>
    <xf numFmtId="225" fontId="43" fillId="0" borderId="0" applyFill="0" applyBorder="0" applyAlignment="0"/>
    <xf numFmtId="226" fontId="41" fillId="0" borderId="0" applyFill="0" applyBorder="0" applyAlignment="0"/>
    <xf numFmtId="226" fontId="41" fillId="0" borderId="0" applyFill="0" applyBorder="0" applyAlignment="0"/>
    <xf numFmtId="225" fontId="43" fillId="0" borderId="0" applyFill="0" applyBorder="0" applyAlignment="0"/>
    <xf numFmtId="4" fontId="168" fillId="0" borderId="0">
      <alignment horizontal="right"/>
    </xf>
    <xf numFmtId="0" fontId="238" fillId="0" borderId="0"/>
    <xf numFmtId="0" fontId="31" fillId="0" borderId="0"/>
    <xf numFmtId="0" fontId="31" fillId="0" borderId="0"/>
    <xf numFmtId="0" fontId="238" fillId="0" borderId="0"/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239" fillId="0" borderId="42">
      <alignment horizontal="center"/>
    </xf>
    <xf numFmtId="0" fontId="240" fillId="0" borderId="49" applyFont="0">
      <alignment horizontal="left"/>
    </xf>
    <xf numFmtId="0" fontId="240" fillId="0" borderId="49" applyFont="0">
      <alignment horizontal="left"/>
    </xf>
    <xf numFmtId="0" fontId="240" fillId="0" borderId="49">
      <alignment horizontal="left"/>
    </xf>
    <xf numFmtId="0" fontId="240" fillId="0" borderId="49">
      <alignment horizontal="left"/>
    </xf>
    <xf numFmtId="1" fontId="15" fillId="0" borderId="3" applyNumberFormat="0" applyFill="0" applyAlignment="0" applyProtection="0">
      <alignment horizontal="center" vertical="center"/>
    </xf>
    <xf numFmtId="1" fontId="15" fillId="0" borderId="3" applyNumberFormat="0" applyFill="0" applyAlignment="0" applyProtection="0">
      <alignment horizontal="center" vertical="center"/>
    </xf>
    <xf numFmtId="1" fontId="15" fillId="0" borderId="3" applyNumberFormat="0" applyFill="0" applyAlignment="0" applyProtection="0">
      <alignment horizontal="center" vertical="center"/>
    </xf>
    <xf numFmtId="0" fontId="241" fillId="37" borderId="0" applyNumberFormat="0" applyFont="0" applyBorder="0" applyAlignment="0">
      <alignment horizontal="center"/>
    </xf>
    <xf numFmtId="4" fontId="242" fillId="0" borderId="0">
      <alignment horizontal="right"/>
    </xf>
    <xf numFmtId="14" fontId="243" fillId="0" borderId="0" applyNumberFormat="0" applyFill="0" applyBorder="0" applyAlignment="0" applyProtection="0">
      <alignment horizontal="left"/>
    </xf>
    <xf numFmtId="0" fontId="211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2"/>
    <xf numFmtId="200" fontId="64" fillId="0" borderId="0" applyFont="0" applyFill="0" applyBorder="0" applyAlignment="0" applyProtection="0"/>
    <xf numFmtId="0" fontId="43" fillId="0" borderId="2"/>
    <xf numFmtId="185" fontId="64" fillId="0" borderId="0" applyFont="0" applyFill="0" applyBorder="0" applyAlignment="0" applyProtection="0"/>
    <xf numFmtId="0" fontId="43" fillId="0" borderId="2"/>
    <xf numFmtId="185" fontId="64" fillId="0" borderId="0" applyFont="0" applyFill="0" applyBorder="0" applyAlignment="0" applyProtection="0"/>
    <xf numFmtId="0" fontId="43" fillId="0" borderId="2"/>
    <xf numFmtId="0" fontId="43" fillId="0" borderId="2"/>
    <xf numFmtId="0" fontId="43" fillId="0" borderId="2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1" fontId="64" fillId="0" borderId="0" applyFont="0" applyFill="0" applyBorder="0" applyAlignment="0" applyProtection="0"/>
    <xf numFmtId="0" fontId="43" fillId="0" borderId="2"/>
    <xf numFmtId="185" fontId="64" fillId="0" borderId="0" applyFont="0" applyFill="0" applyBorder="0" applyAlignment="0" applyProtection="0"/>
    <xf numFmtId="0" fontId="43" fillId="0" borderId="2" applyNumberFormat="0" applyFont="0" applyBorder="0" applyAlignment="0"/>
    <xf numFmtId="0" fontId="43" fillId="0" borderId="2" applyNumberFormat="0" applyFont="0" applyBorder="0" applyAlignment="0"/>
    <xf numFmtId="0" fontId="43" fillId="0" borderId="2" applyNumberFormat="0" applyFont="0" applyBorder="0" applyAlignment="0"/>
    <xf numFmtId="0" fontId="43" fillId="0" borderId="2" applyNumberFormat="0" applyFont="0" applyBorder="0" applyAlignment="0"/>
    <xf numFmtId="4" fontId="244" fillId="38" borderId="50" applyNumberFormat="0" applyProtection="0">
      <alignment vertical="center"/>
    </xf>
    <xf numFmtId="4" fontId="245" fillId="38" borderId="50" applyNumberFormat="0" applyProtection="0">
      <alignment vertical="center"/>
    </xf>
    <xf numFmtId="4" fontId="246" fillId="38" borderId="50" applyNumberFormat="0" applyProtection="0">
      <alignment horizontal="left" vertical="center" indent="1"/>
    </xf>
    <xf numFmtId="4" fontId="246" fillId="39" borderId="0" applyNumberFormat="0" applyProtection="0">
      <alignment horizontal="left" vertical="center" indent="1"/>
    </xf>
    <xf numFmtId="4" fontId="246" fillId="40" borderId="50" applyNumberFormat="0" applyProtection="0">
      <alignment horizontal="right" vertical="center"/>
    </xf>
    <xf numFmtId="4" fontId="246" fillId="41" borderId="50" applyNumberFormat="0" applyProtection="0">
      <alignment horizontal="right" vertical="center"/>
    </xf>
    <xf numFmtId="4" fontId="246" fillId="42" borderId="50" applyNumberFormat="0" applyProtection="0">
      <alignment horizontal="right" vertical="center"/>
    </xf>
    <xf numFmtId="4" fontId="246" fillId="43" borderId="50" applyNumberFormat="0" applyProtection="0">
      <alignment horizontal="right" vertical="center"/>
    </xf>
    <xf numFmtId="4" fontId="246" fillId="44" borderId="50" applyNumberFormat="0" applyProtection="0">
      <alignment horizontal="right" vertical="center"/>
    </xf>
    <xf numFmtId="4" fontId="246" fillId="45" borderId="50" applyNumberFormat="0" applyProtection="0">
      <alignment horizontal="right" vertical="center"/>
    </xf>
    <xf numFmtId="4" fontId="246" fillId="46" borderId="50" applyNumberFormat="0" applyProtection="0">
      <alignment horizontal="right" vertical="center"/>
    </xf>
    <xf numFmtId="4" fontId="246" fillId="47" borderId="50" applyNumberFormat="0" applyProtection="0">
      <alignment horizontal="right" vertical="center"/>
    </xf>
    <xf numFmtId="4" fontId="246" fillId="48" borderId="50" applyNumberFormat="0" applyProtection="0">
      <alignment horizontal="right" vertical="center"/>
    </xf>
    <xf numFmtId="4" fontId="244" fillId="49" borderId="51" applyNumberFormat="0" applyProtection="0">
      <alignment horizontal="left" vertical="center" indent="1"/>
    </xf>
    <xf numFmtId="4" fontId="244" fillId="50" borderId="0" applyNumberFormat="0" applyProtection="0">
      <alignment horizontal="left" vertical="center" indent="1"/>
    </xf>
    <xf numFmtId="4" fontId="244" fillId="39" borderId="0" applyNumberFormat="0" applyProtection="0">
      <alignment horizontal="left" vertical="center" indent="1"/>
    </xf>
    <xf numFmtId="4" fontId="246" fillId="50" borderId="50" applyNumberFormat="0" applyProtection="0">
      <alignment horizontal="right" vertical="center"/>
    </xf>
    <xf numFmtId="4" fontId="56" fillId="50" borderId="0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4" fontId="56" fillId="39" borderId="0" applyNumberFormat="0" applyProtection="0">
      <alignment horizontal="left" vertical="center" indent="1"/>
    </xf>
    <xf numFmtId="4" fontId="56" fillId="39" borderId="0" applyNumberFormat="0" applyProtection="0">
      <alignment horizontal="left" vertical="center" indent="1"/>
    </xf>
    <xf numFmtId="4" fontId="246" fillId="28" borderId="50" applyNumberFormat="0" applyProtection="0">
      <alignment vertical="center"/>
    </xf>
    <xf numFmtId="4" fontId="247" fillId="28" borderId="50" applyNumberFormat="0" applyProtection="0">
      <alignment vertical="center"/>
    </xf>
    <xf numFmtId="4" fontId="244" fillId="50" borderId="52" applyNumberFormat="0" applyProtection="0">
      <alignment horizontal="left" vertical="center" indent="1"/>
    </xf>
    <xf numFmtId="4" fontId="246" fillId="28" borderId="50" applyNumberFormat="0" applyProtection="0">
      <alignment horizontal="right" vertical="center"/>
    </xf>
    <xf numFmtId="4" fontId="247" fillId="28" borderId="50" applyNumberFormat="0" applyProtection="0">
      <alignment horizontal="right" vertical="center"/>
    </xf>
    <xf numFmtId="4" fontId="244" fillId="50" borderId="50" applyNumberFormat="0" applyProtection="0">
      <alignment horizontal="left" vertical="center" indent="1"/>
    </xf>
    <xf numFmtId="4" fontId="248" fillId="30" borderId="52" applyNumberFormat="0" applyProtection="0">
      <alignment horizontal="left" vertical="center" indent="1"/>
    </xf>
    <xf numFmtId="4" fontId="249" fillId="28" borderId="50" applyNumberFormat="0" applyProtection="0">
      <alignment horizontal="right" vertical="center"/>
    </xf>
    <xf numFmtId="0" fontId="7" fillId="0" borderId="0">
      <alignment vertical="center"/>
    </xf>
    <xf numFmtId="0" fontId="250" fillId="0" borderId="0">
      <alignment horizontal="left"/>
    </xf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309" fontId="251" fillId="0" borderId="0" applyFont="0" applyFill="0" applyBorder="0" applyAlignment="0" applyProtection="0"/>
    <xf numFmtId="0" fontId="241" fillId="1" borderId="14" applyNumberFormat="0" applyFont="0" applyAlignment="0">
      <alignment horizontal="center"/>
    </xf>
    <xf numFmtId="0" fontId="205" fillId="0" borderId="0" applyNumberFormat="0" applyFill="0" applyBorder="0" applyAlignment="0" applyProtection="0">
      <alignment vertical="top"/>
      <protection locked="0"/>
    </xf>
    <xf numFmtId="4" fontId="15" fillId="0" borderId="3" applyBorder="0"/>
    <xf numFmtId="2" fontId="15" fillId="0" borderId="3"/>
    <xf numFmtId="3" fontId="30" fillId="0" borderId="0"/>
    <xf numFmtId="0" fontId="252" fillId="0" borderId="0" applyNumberFormat="0" applyFill="0" applyBorder="0" applyAlignment="0">
      <alignment horizontal="center"/>
    </xf>
    <xf numFmtId="0" fontId="253" fillId="0" borderId="39" applyNumberFormat="0" applyFill="0" applyBorder="0" applyAlignment="0" applyProtection="0"/>
    <xf numFmtId="1" fontId="15" fillId="0" borderId="0"/>
    <xf numFmtId="164" fontId="254" fillId="0" borderId="0" applyNumberFormat="0" applyBorder="0" applyAlignment="0">
      <alignment horizontal="centerContinuous"/>
    </xf>
    <xf numFmtId="0" fontId="32" fillId="0" borderId="3">
      <alignment horizontal="center"/>
    </xf>
    <xf numFmtId="0" fontId="43" fillId="0" borderId="0"/>
    <xf numFmtId="0" fontId="255" fillId="0" borderId="0"/>
    <xf numFmtId="0" fontId="255" fillId="0" borderId="0"/>
    <xf numFmtId="0" fontId="56" fillId="0" borderId="0">
      <alignment vertical="top"/>
    </xf>
    <xf numFmtId="2" fontId="1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199" fillId="0" borderId="14">
      <alignment horizontal="left" vertical="center"/>
    </xf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199" fillId="0" borderId="40" applyNumberFormat="0" applyAlignment="0" applyProtection="0">
      <alignment horizontal="left" vertical="center"/>
    </xf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199" fillId="0" borderId="0" applyNumberForma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200" fillId="0" borderId="0" applyNumberForma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256" fillId="0" borderId="0" applyFont="0" applyFill="0" applyBorder="0" applyAlignment="0" applyProtection="0"/>
    <xf numFmtId="178" fontId="65" fillId="0" borderId="0" applyFont="0" applyFill="0" applyBorder="0" applyAlignment="0" applyProtection="0"/>
    <xf numFmtId="201" fontId="1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256" fillId="0" borderId="0" applyFont="0" applyFill="0" applyBorder="0" applyAlignment="0" applyProtection="0"/>
    <xf numFmtId="178" fontId="65" fillId="0" borderId="0" applyFont="0" applyFill="0" applyBorder="0" applyAlignment="0" applyProtection="0"/>
    <xf numFmtId="164" fontId="33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91" fillId="0" borderId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257" fillId="0" borderId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123" fillId="0" borderId="0"/>
    <xf numFmtId="0" fontId="123" fillId="0" borderId="0"/>
    <xf numFmtId="310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311" fontId="67" fillId="0" borderId="0" applyFont="0" applyFill="0" applyBorder="0" applyAlignment="0" applyProtection="0"/>
    <xf numFmtId="312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0" fontId="123" fillId="0" borderId="0"/>
    <xf numFmtId="0" fontId="123" fillId="0" borderId="0"/>
    <xf numFmtId="311" fontId="67" fillId="0" borderId="0" applyFont="0" applyFill="0" applyBorder="0" applyAlignment="0" applyProtection="0"/>
    <xf numFmtId="311" fontId="67" fillId="0" borderId="0" applyFont="0" applyFill="0" applyBorder="0" applyAlignment="0" applyProtection="0"/>
    <xf numFmtId="311" fontId="67" fillId="0" borderId="0" applyFont="0" applyFill="0" applyBorder="0" applyAlignment="0" applyProtection="0"/>
    <xf numFmtId="239" fontId="91" fillId="0" borderId="0" applyFont="0" applyFill="0" applyBorder="0" applyAlignment="0" applyProtection="0"/>
    <xf numFmtId="314" fontId="67" fillId="0" borderId="0" applyFont="0" applyFill="0" applyBorder="0" applyAlignment="0" applyProtection="0"/>
    <xf numFmtId="315" fontId="75" fillId="0" borderId="0" applyFont="0" applyFill="0" applyBorder="0" applyAlignment="0" applyProtection="0"/>
    <xf numFmtId="314" fontId="67" fillId="0" borderId="0" applyFont="0" applyFill="0" applyBorder="0" applyAlignment="0" applyProtection="0"/>
    <xf numFmtId="314" fontId="67" fillId="0" borderId="0" applyFont="0" applyFill="0" applyBorder="0" applyAlignment="0" applyProtection="0"/>
    <xf numFmtId="314" fontId="67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56" fillId="0" borderId="0" applyNumberFormat="0" applyFont="0" applyFill="0" applyAlignment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0" fontId="156" fillId="0" borderId="0" applyNumberFormat="0" applyFont="0" applyFill="0" applyAlignment="0"/>
    <xf numFmtId="199" fontId="64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15" fillId="0" borderId="30" applyNumberFormat="0" applyFont="0" applyFill="0" applyAlignment="0" applyProtection="0"/>
    <xf numFmtId="316" fontId="123" fillId="0" borderId="0" applyFont="0" applyFill="0" applyBorder="0" applyAlignment="0" applyProtection="0"/>
    <xf numFmtId="42" fontId="64" fillId="0" borderId="0" applyFont="0" applyFill="0" applyBorder="0" applyAlignment="0" applyProtection="0"/>
    <xf numFmtId="194" fontId="64" fillId="0" borderId="0" applyFont="0" applyFill="0" applyBorder="0" applyAlignment="0" applyProtection="0"/>
    <xf numFmtId="195" fontId="30" fillId="0" borderId="0" applyFont="0" applyFill="0" applyBorder="0" applyAlignment="0" applyProtection="0"/>
    <xf numFmtId="195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0" fontId="41" fillId="0" borderId="0"/>
    <xf numFmtId="316" fontId="123" fillId="0" borderId="0" applyFont="0" applyFill="0" applyBorder="0" applyAlignment="0" applyProtection="0"/>
    <xf numFmtId="0" fontId="15" fillId="0" borderId="30" applyNumberFormat="0" applyFont="0" applyFill="0" applyAlignment="0" applyProtection="0"/>
    <xf numFmtId="316" fontId="123" fillId="0" borderId="0" applyFont="0" applyFill="0" applyBorder="0" applyAlignment="0" applyProtection="0"/>
    <xf numFmtId="316" fontId="123" fillId="0" borderId="0" applyFont="0" applyFill="0" applyBorder="0" applyAlignment="0" applyProtection="0"/>
    <xf numFmtId="0" fontId="123" fillId="0" borderId="0"/>
    <xf numFmtId="0" fontId="123" fillId="0" borderId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200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0" fontId="156" fillId="0" borderId="0" applyNumberFormat="0" applyFont="0" applyFill="0" applyAlignment="0"/>
    <xf numFmtId="185" fontId="64" fillId="0" borderId="0" applyFont="0" applyFill="0" applyBorder="0" applyAlignment="0" applyProtection="0"/>
    <xf numFmtId="185" fontId="64" fillId="0" borderId="0" applyFont="0" applyFill="0" applyBorder="0" applyAlignment="0" applyProtection="0"/>
    <xf numFmtId="317" fontId="33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196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0" fontId="15" fillId="0" borderId="30" applyNumberFormat="0" applyFont="0" applyFill="0" applyAlignment="0" applyProtection="0"/>
    <xf numFmtId="316" fontId="123" fillId="0" borderId="0" applyFont="0" applyFill="0" applyBorder="0" applyAlignment="0" applyProtection="0"/>
    <xf numFmtId="316" fontId="12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9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99" fontId="64" fillId="0" borderId="0" applyFont="0" applyFill="0" applyBorder="0" applyAlignment="0" applyProtection="0"/>
    <xf numFmtId="0" fontId="15" fillId="0" borderId="0"/>
    <xf numFmtId="172" fontId="15" fillId="0" borderId="0" applyFont="0" applyFill="0" applyBorder="0" applyAlignment="0" applyProtection="0"/>
    <xf numFmtId="38" fontId="91" fillId="0" borderId="0" applyFont="0" applyFill="0" applyBorder="0" applyAlignment="0" applyProtection="0"/>
    <xf numFmtId="38" fontId="65" fillId="0" borderId="0" applyFont="0" applyFill="0" applyBorder="0" applyAlignment="0" applyProtection="0"/>
    <xf numFmtId="172" fontId="15" fillId="0" borderId="0" applyFont="0" applyFill="0" applyBorder="0" applyAlignment="0" applyProtection="0"/>
    <xf numFmtId="38" fontId="9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15" fillId="0" borderId="0"/>
    <xf numFmtId="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254" fontId="1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6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318" fontId="41" fillId="0" borderId="0" applyFont="0" applyFill="0" applyBorder="0" applyAlignment="0" applyProtection="0"/>
    <xf numFmtId="318" fontId="41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319" fontId="41" fillId="0" borderId="0" applyFont="0" applyFill="0" applyBorder="0" applyAlignment="0" applyProtection="0"/>
    <xf numFmtId="319" fontId="41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0" fontId="1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4" fontId="258" fillId="0" borderId="0"/>
    <xf numFmtId="0" fontId="259" fillId="0" borderId="0"/>
    <xf numFmtId="0" fontId="260" fillId="0" borderId="0"/>
    <xf numFmtId="0" fontId="261" fillId="0" borderId="0">
      <alignment horizontal="center"/>
    </xf>
    <xf numFmtId="0" fontId="262" fillId="0" borderId="11">
      <alignment horizontal="center" vertical="center"/>
    </xf>
    <xf numFmtId="0" fontId="263" fillId="0" borderId="1" applyAlignment="0">
      <alignment horizontal="center" vertical="center" wrapText="1"/>
    </xf>
    <xf numFmtId="0" fontId="264" fillId="0" borderId="1">
      <alignment horizontal="center" vertical="center" wrapText="1"/>
    </xf>
    <xf numFmtId="3" fontId="33" fillId="0" borderId="0"/>
    <xf numFmtId="0" fontId="265" fillId="0" borderId="13"/>
    <xf numFmtId="0" fontId="220" fillId="0" borderId="0"/>
    <xf numFmtId="40" fontId="266" fillId="0" borderId="0" applyBorder="0">
      <alignment horizontal="right"/>
    </xf>
    <xf numFmtId="0" fontId="267" fillId="0" borderId="0"/>
    <xf numFmtId="320" fontId="123" fillId="0" borderId="9">
      <alignment horizontal="right" vertical="center"/>
    </xf>
    <xf numFmtId="210" fontId="32" fillId="0" borderId="9">
      <alignment horizontal="right" vertical="center"/>
    </xf>
    <xf numFmtId="0" fontId="268" fillId="0" borderId="53" applyNumberFormat="0" applyFill="0" applyAlignment="0" applyProtection="0"/>
    <xf numFmtId="0" fontId="192" fillId="9" borderId="0" applyNumberFormat="0" applyBorder="0" applyAlignment="0" applyProtection="0"/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23" fontId="108" fillId="0" borderId="9">
      <alignment horizontal="right" vertical="center"/>
    </xf>
    <xf numFmtId="324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5" fontId="123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96" fontId="269" fillId="0" borderId="9">
      <alignment horizontal="right" vertical="center"/>
    </xf>
    <xf numFmtId="230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3" fontId="108" fillId="0" borderId="9">
      <alignment horizontal="right" vertical="center"/>
    </xf>
    <xf numFmtId="296" fontId="269" fillId="0" borderId="9">
      <alignment horizontal="right" vertical="center"/>
    </xf>
    <xf numFmtId="296" fontId="269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6" fontId="270" fillId="5" borderId="54" applyFont="0" applyFill="0" applyBorder="0"/>
    <xf numFmtId="324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4" fontId="123" fillId="0" borderId="9">
      <alignment horizontal="right" vertical="center"/>
    </xf>
    <xf numFmtId="320" fontId="123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7" fontId="15" fillId="0" borderId="9">
      <alignment horizontal="right" vertical="center"/>
    </xf>
    <xf numFmtId="327" fontId="15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166" fontId="41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239" fontId="123" fillId="0" borderId="9">
      <alignment horizontal="right" vertical="center"/>
    </xf>
    <xf numFmtId="239" fontId="123" fillId="0" borderId="9">
      <alignment horizontal="right" vertical="center"/>
    </xf>
    <xf numFmtId="239" fontId="123" fillId="0" borderId="9">
      <alignment horizontal="right" vertical="center"/>
    </xf>
    <xf numFmtId="320" fontId="123" fillId="0" borderId="9">
      <alignment horizontal="right" vertical="center"/>
    </xf>
    <xf numFmtId="239" fontId="123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323" fontId="108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330" fontId="15" fillId="0" borderId="9">
      <alignment horizontal="right" vertical="center"/>
    </xf>
    <xf numFmtId="330" fontId="15" fillId="0" borderId="9">
      <alignment horizontal="right" vertical="center"/>
    </xf>
    <xf numFmtId="330" fontId="15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31" fontId="32" fillId="0" borderId="9">
      <alignment horizontal="right" vertical="center"/>
    </xf>
    <xf numFmtId="331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230" fontId="32" fillId="0" borderId="9">
      <alignment horizontal="right" vertical="center"/>
    </xf>
    <xf numFmtId="166" fontId="41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32" fontId="32" fillId="0" borderId="9">
      <alignment horizontal="right" vertical="center"/>
    </xf>
    <xf numFmtId="332" fontId="32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/>
    </xf>
    <xf numFmtId="332" fontId="32" fillId="0" borderId="9">
      <alignment horizontal="right" vertical="center"/>
    </xf>
    <xf numFmtId="332" fontId="32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4" fontId="32" fillId="0" borderId="9">
      <alignment horizontal="right" vertical="center"/>
    </xf>
    <xf numFmtId="335" fontId="271" fillId="0" borderId="9">
      <alignment horizontal="right" vertical="center"/>
    </xf>
    <xf numFmtId="336" fontId="108" fillId="0" borderId="9">
      <alignment horizontal="right" vertical="center"/>
    </xf>
    <xf numFmtId="336" fontId="108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323" fontId="108" fillId="0" borderId="9">
      <alignment horizontal="right" vertical="center"/>
    </xf>
    <xf numFmtId="332" fontId="32" fillId="0" borderId="9">
      <alignment horizontal="right" vertical="center"/>
    </xf>
    <xf numFmtId="326" fontId="270" fillId="5" borderId="54" applyFont="0" applyFill="0" applyBorder="0"/>
    <xf numFmtId="326" fontId="270" fillId="5" borderId="54" applyFont="0" applyFill="0" applyBorder="0"/>
    <xf numFmtId="320" fontId="123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2" fontId="108" fillId="0" borderId="9">
      <alignment horizontal="right" vertical="center"/>
    </xf>
    <xf numFmtId="338" fontId="15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37" fontId="123" fillId="0" borderId="9">
      <alignment horizontal="right" vertical="center"/>
    </xf>
    <xf numFmtId="325" fontId="123" fillId="0" borderId="9">
      <alignment horizontal="right" vertical="center"/>
    </xf>
    <xf numFmtId="320" fontId="123" fillId="0" borderId="9">
      <alignment horizontal="right" vertical="center"/>
    </xf>
    <xf numFmtId="339" fontId="123" fillId="0" borderId="9">
      <alignment horizontal="right" vertical="center"/>
    </xf>
    <xf numFmtId="339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3" fontId="108" fillId="0" borderId="9">
      <alignment horizontal="right" vertical="center"/>
    </xf>
    <xf numFmtId="334" fontId="32" fillId="0" borderId="9">
      <alignment horizontal="right" vertical="center"/>
    </xf>
    <xf numFmtId="230" fontId="32" fillId="0" borderId="9">
      <alignment horizontal="right" vertical="center"/>
    </xf>
    <xf numFmtId="339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39" fontId="123" fillId="0" borderId="9">
      <alignment horizontal="right" vertical="center"/>
    </xf>
    <xf numFmtId="339" fontId="123" fillId="0" borderId="9">
      <alignment horizontal="right" vertical="center"/>
    </xf>
    <xf numFmtId="339" fontId="123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3" fontId="108" fillId="0" borderId="9">
      <alignment horizontal="right" vertical="center"/>
    </xf>
    <xf numFmtId="323" fontId="108" fillId="0" borderId="9">
      <alignment horizontal="right" vertical="center"/>
    </xf>
    <xf numFmtId="339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3" fontId="108" fillId="0" borderId="9">
      <alignment horizontal="right" vertical="center"/>
    </xf>
    <xf numFmtId="339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6" fontId="270" fillId="5" borderId="54" applyFont="0" applyFill="0" applyBorder="0"/>
    <xf numFmtId="320" fontId="123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33" fontId="33" fillId="0" borderId="9">
      <alignment horizontal="right" vertical="center"/>
    </xf>
    <xf numFmtId="333" fontId="3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8" fontId="32" fillId="0" borderId="9">
      <alignment horizontal="right" vertical="center"/>
    </xf>
    <xf numFmtId="324" fontId="123" fillId="0" borderId="9">
      <alignment horizontal="right" vertical="center"/>
    </xf>
    <xf numFmtId="230" fontId="32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8" fontId="32" fillId="0" borderId="9">
      <alignment horizontal="right" vertical="center"/>
    </xf>
    <xf numFmtId="340" fontId="32" fillId="0" borderId="9">
      <alignment horizontal="right" vertical="center"/>
    </xf>
    <xf numFmtId="340" fontId="32" fillId="0" borderId="9">
      <alignment horizontal="right" vertical="center"/>
    </xf>
    <xf numFmtId="230" fontId="32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3" fontId="33" fillId="0" borderId="9">
      <alignment horizontal="right" vertical="center"/>
    </xf>
    <xf numFmtId="323" fontId="108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91" fontId="30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39" fontId="123" fillId="0" borderId="9">
      <alignment horizontal="right" vertical="center"/>
    </xf>
    <xf numFmtId="326" fontId="270" fillId="5" borderId="54" applyFont="0" applyFill="0" applyBorder="0"/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3" fontId="108" fillId="0" borderId="9">
      <alignment horizontal="right" vertical="center"/>
    </xf>
    <xf numFmtId="326" fontId="270" fillId="5" borderId="54" applyFont="0" applyFill="0" applyBorder="0"/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33" fontId="3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38" fontId="15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37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6" fontId="270" fillId="5" borderId="54" applyFont="0" applyFill="0" applyBorder="0"/>
    <xf numFmtId="230" fontId="32" fillId="0" borderId="9">
      <alignment horizontal="right" vertical="center"/>
    </xf>
    <xf numFmtId="230" fontId="32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37" fontId="123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38" fontId="15" fillId="0" borderId="9">
      <alignment horizontal="right" vertical="center"/>
    </xf>
    <xf numFmtId="323" fontId="108" fillId="0" borderId="9">
      <alignment horizontal="right" vertical="center"/>
    </xf>
    <xf numFmtId="322" fontId="108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328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9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343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4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176" fontId="32" fillId="0" borderId="9">
      <alignment horizontal="right" vertical="center"/>
    </xf>
    <xf numFmtId="176" fontId="32" fillId="0" borderId="9">
      <alignment horizontal="right" vertical="center"/>
    </xf>
    <xf numFmtId="176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3" fontId="108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4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42" fontId="108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4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40" fontId="32" fillId="0" borderId="9">
      <alignment horizontal="right" vertical="center"/>
    </xf>
    <xf numFmtId="342" fontId="108" fillId="0" borderId="9">
      <alignment horizontal="right" vertical="center"/>
    </xf>
    <xf numFmtId="323" fontId="108" fillId="0" borderId="9">
      <alignment horizontal="right" vertical="center"/>
    </xf>
    <xf numFmtId="323" fontId="108" fillId="0" borderId="9">
      <alignment horizontal="right" vertical="center"/>
    </xf>
    <xf numFmtId="239" fontId="123" fillId="0" borderId="9">
      <alignment horizontal="right" vertical="center"/>
    </xf>
    <xf numFmtId="324" fontId="123" fillId="0" borderId="9">
      <alignment horizontal="right" vertical="center"/>
    </xf>
    <xf numFmtId="325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1" fontId="32" fillId="0" borderId="9">
      <alignment horizontal="right" vertical="center"/>
    </xf>
    <xf numFmtId="320" fontId="123" fillId="0" borderId="9">
      <alignment horizontal="right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34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25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31" fontId="32" fillId="0" borderId="9">
      <alignment horizontal="right" vertical="center"/>
    </xf>
    <xf numFmtId="331" fontId="32" fillId="0" borderId="9">
      <alignment horizontal="right" vertical="center"/>
    </xf>
    <xf numFmtId="331" fontId="32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4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166" fontId="41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0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96" fontId="269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322" fontId="108" fillId="0" borderId="9">
      <alignment horizontal="right" vertical="center"/>
    </xf>
    <xf numFmtId="21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44" fontId="15" fillId="0" borderId="9">
      <alignment horizontal="right" vertical="center"/>
    </xf>
    <xf numFmtId="344" fontId="15" fillId="0" borderId="9">
      <alignment horizontal="right" vertical="center"/>
    </xf>
    <xf numFmtId="344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5" fontId="15" fillId="0" borderId="9">
      <alignment horizontal="right" vertical="center"/>
    </xf>
    <xf numFmtId="344" fontId="15" fillId="0" borderId="9">
      <alignment horizontal="right" vertical="center"/>
    </xf>
    <xf numFmtId="230" fontId="32" fillId="0" borderId="9">
      <alignment horizontal="right" vertical="center"/>
    </xf>
    <xf numFmtId="324" fontId="123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166" fontId="41" fillId="0" borderId="9">
      <alignment horizontal="right" vertical="center"/>
    </xf>
    <xf numFmtId="320" fontId="123" fillId="0" borderId="9">
      <alignment horizontal="right" vertical="center"/>
    </xf>
    <xf numFmtId="326" fontId="270" fillId="5" borderId="54" applyFont="0" applyFill="0" applyBorder="0"/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2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2" fontId="108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96" fontId="269" fillId="0" borderId="9">
      <alignment horizontal="right" vertical="center"/>
    </xf>
    <xf numFmtId="296" fontId="269" fillId="0" borderId="9">
      <alignment horizontal="right" vertical="center"/>
    </xf>
    <xf numFmtId="296" fontId="269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210" fontId="32" fillId="0" borderId="9">
      <alignment horizontal="right" vertical="center"/>
    </xf>
    <xf numFmtId="176" fontId="32" fillId="0" borderId="9">
      <alignment horizontal="right" vertical="center"/>
    </xf>
    <xf numFmtId="176" fontId="32" fillId="0" borderId="9">
      <alignment horizontal="right" vertical="center"/>
    </xf>
    <xf numFmtId="176" fontId="32" fillId="0" borderId="9">
      <alignment horizontal="right" vertical="center"/>
    </xf>
    <xf numFmtId="320" fontId="123" fillId="0" borderId="9">
      <alignment horizontal="right" vertical="center"/>
    </xf>
    <xf numFmtId="346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166" fontId="41" fillId="0" borderId="9">
      <alignment horizontal="right" vertical="center"/>
    </xf>
    <xf numFmtId="230" fontId="32" fillId="0" borderId="9">
      <alignment horizontal="right" vertical="center"/>
    </xf>
    <xf numFmtId="323" fontId="108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6" fontId="270" fillId="5" borderId="54" applyFont="0" applyFill="0" applyBorder="0"/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30" fontId="32" fillId="0" borderId="9">
      <alignment horizontal="right" vertical="center"/>
    </xf>
    <xf numFmtId="230" fontId="32" fillId="0" borderId="9">
      <alignment horizontal="right" vertical="center"/>
    </xf>
    <xf numFmtId="296" fontId="269" fillId="0" borderId="9">
      <alignment horizontal="right" vertical="center"/>
    </xf>
    <xf numFmtId="296" fontId="269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01" fontId="3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47" fontId="272" fillId="0" borderId="9">
      <alignment horizontal="right" vertical="center"/>
    </xf>
    <xf numFmtId="347" fontId="272" fillId="0" borderId="9">
      <alignment horizontal="right" vertical="center"/>
    </xf>
    <xf numFmtId="347" fontId="272" fillId="0" borderId="9">
      <alignment horizontal="right" vertical="center"/>
    </xf>
    <xf numFmtId="320" fontId="123" fillId="0" borderId="9">
      <alignment horizontal="right" vertical="center"/>
    </xf>
    <xf numFmtId="347" fontId="272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9" fontId="64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320" fontId="123" fillId="0" borderId="9">
      <alignment horizontal="right" vertical="center"/>
    </xf>
    <xf numFmtId="291" fontId="273" fillId="0" borderId="0" applyNumberFormat="0"/>
    <xf numFmtId="235" fontId="152" fillId="0" borderId="19">
      <protection hidden="1"/>
    </xf>
    <xf numFmtId="49" fontId="56" fillId="0" borderId="0" applyFill="0" applyBorder="0" applyAlignment="0"/>
    <xf numFmtId="0" fontId="15" fillId="0" borderId="0" applyFill="0" applyBorder="0" applyAlignment="0"/>
    <xf numFmtId="348" fontId="41" fillId="0" borderId="0" applyFill="0" applyBorder="0" applyAlignment="0"/>
    <xf numFmtId="348" fontId="41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31" fontId="15" fillId="0" borderId="0" applyFill="0" applyBorder="0" applyAlignment="0"/>
    <xf numFmtId="349" fontId="41" fillId="0" borderId="0" applyFill="0" applyBorder="0" applyAlignment="0"/>
    <xf numFmtId="349" fontId="41" fillId="0" borderId="0" applyFill="0" applyBorder="0" applyAlignment="0"/>
    <xf numFmtId="331" fontId="15" fillId="0" borderId="0" applyFill="0" applyBorder="0" applyAlignment="0"/>
    <xf numFmtId="195" fontId="123" fillId="0" borderId="9">
      <alignment horizontal="center"/>
    </xf>
    <xf numFmtId="195" fontId="123" fillId="0" borderId="9">
      <alignment horizontal="center"/>
    </xf>
    <xf numFmtId="195" fontId="123" fillId="0" borderId="9">
      <alignment horizontal="center"/>
    </xf>
    <xf numFmtId="226" fontId="274" fillId="0" borderId="0" applyNumberFormat="0" applyFont="0" applyFill="0" applyBorder="0" applyAlignment="0">
      <alignment horizontal="centerContinuous"/>
    </xf>
    <xf numFmtId="0" fontId="73" fillId="0" borderId="0">
      <alignment vertical="center" wrapText="1"/>
      <protection locked="0"/>
    </xf>
    <xf numFmtId="0" fontId="73" fillId="0" borderId="0">
      <alignment vertical="center" wrapText="1"/>
      <protection locked="0"/>
    </xf>
    <xf numFmtId="0" fontId="123" fillId="0" borderId="0" applyNumberFormat="0" applyFill="0" applyBorder="0" applyAlignment="0" applyProtection="0"/>
    <xf numFmtId="0" fontId="271" fillId="0" borderId="55"/>
    <xf numFmtId="0" fontId="32" fillId="0" borderId="55"/>
    <xf numFmtId="0" fontId="191" fillId="0" borderId="55"/>
    <xf numFmtId="0" fontId="191" fillId="0" borderId="55"/>
    <xf numFmtId="0" fontId="271" fillId="0" borderId="55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15" fillId="0" borderId="0" applyNumberFormat="0" applyAlignment="0">
      <alignment horizontal="left"/>
    </xf>
    <xf numFmtId="0" fontId="33" fillId="0" borderId="2" applyNumberFormat="0" applyBorder="0" applyAlignment="0"/>
    <xf numFmtId="0" fontId="33" fillId="0" borderId="2" applyNumberFormat="0" applyBorder="0" applyAlignment="0"/>
    <xf numFmtId="0" fontId="33" fillId="0" borderId="2" applyNumberFormat="0" applyBorder="0" applyAlignment="0"/>
    <xf numFmtId="0" fontId="33" fillId="0" borderId="2" applyNumberFormat="0" applyBorder="0" applyAlignment="0"/>
    <xf numFmtId="0" fontId="275" fillId="0" borderId="15" applyNumberFormat="0" applyBorder="0" applyAlignment="0">
      <alignment horizontal="center"/>
    </xf>
    <xf numFmtId="3" fontId="276" fillId="0" borderId="16" applyNumberFormat="0" applyBorder="0" applyAlignment="0"/>
    <xf numFmtId="49" fontId="277" fillId="0" borderId="0">
      <alignment horizontal="justify" vertical="center" wrapText="1"/>
    </xf>
    <xf numFmtId="350" fontId="278" fillId="0" borderId="7">
      <alignment horizontal="right"/>
    </xf>
    <xf numFmtId="0" fontId="279" fillId="0" borderId="2">
      <alignment horizontal="center" vertical="center" wrapText="1"/>
    </xf>
    <xf numFmtId="0" fontId="279" fillId="0" borderId="2">
      <alignment horizontal="center" vertical="center" wrapText="1"/>
    </xf>
    <xf numFmtId="0" fontId="279" fillId="0" borderId="2">
      <alignment horizontal="center" vertical="center" wrapText="1"/>
    </xf>
    <xf numFmtId="0" fontId="279" fillId="0" borderId="2">
      <alignment horizontal="center" vertical="center" wrapText="1"/>
    </xf>
    <xf numFmtId="0" fontId="280" fillId="0" borderId="0" applyNumberFormat="0" applyFill="0" applyBorder="0" applyAlignment="0" applyProtection="0"/>
    <xf numFmtId="0" fontId="280" fillId="0" borderId="0" applyNumberFormat="0" applyFill="0" applyBorder="0" applyAlignment="0" applyProtection="0"/>
    <xf numFmtId="0" fontId="281" fillId="0" borderId="0">
      <alignment horizontal="center"/>
    </xf>
    <xf numFmtId="40" fontId="13" fillId="0" borderId="0"/>
    <xf numFmtId="0" fontId="282" fillId="3" borderId="27" applyNumberFormat="0" applyAlignment="0" applyProtection="0"/>
    <xf numFmtId="0" fontId="38" fillId="0" borderId="2"/>
    <xf numFmtId="0" fontId="38" fillId="0" borderId="2"/>
    <xf numFmtId="0" fontId="38" fillId="0" borderId="2"/>
    <xf numFmtId="0" fontId="38" fillId="0" borderId="2"/>
    <xf numFmtId="3" fontId="283" fillId="0" borderId="0" applyNumberFormat="0" applyFill="0" applyBorder="0" applyAlignment="0" applyProtection="0">
      <alignment horizontal="center" wrapText="1"/>
    </xf>
    <xf numFmtId="0" fontId="284" fillId="0" borderId="7" applyBorder="0" applyAlignment="0">
      <alignment horizontal="center" vertical="center"/>
    </xf>
    <xf numFmtId="0" fontId="285" fillId="0" borderId="0" applyNumberFormat="0" applyFill="0" applyBorder="0" applyAlignment="0" applyProtection="0">
      <alignment horizontal="centerContinuous"/>
    </xf>
    <xf numFmtId="0" fontId="194" fillId="0" borderId="56" applyNumberFormat="0" applyFill="0" applyBorder="0" applyAlignment="0" applyProtection="0">
      <alignment horizontal="center" vertical="center" wrapText="1"/>
    </xf>
    <xf numFmtId="0" fontId="280" fillId="0" borderId="0" applyNumberFormat="0" applyFill="0" applyBorder="0" applyAlignment="0" applyProtection="0"/>
    <xf numFmtId="0" fontId="286" fillId="0" borderId="53" applyNumberFormat="0" applyFill="0" applyAlignment="0" applyProtection="0"/>
    <xf numFmtId="3" fontId="287" fillId="0" borderId="3" applyNumberFormat="0" applyAlignment="0">
      <alignment horizontal="center" vertical="center"/>
    </xf>
    <xf numFmtId="3" fontId="288" fillId="0" borderId="2" applyNumberFormat="0" applyAlignment="0">
      <alignment horizontal="left" wrapText="1"/>
    </xf>
    <xf numFmtId="3" fontId="288" fillId="0" borderId="2" applyNumberFormat="0" applyAlignment="0">
      <alignment horizontal="left" wrapText="1"/>
    </xf>
    <xf numFmtId="3" fontId="288" fillId="0" borderId="2" applyNumberFormat="0" applyAlignment="0">
      <alignment horizontal="left" wrapText="1"/>
    </xf>
    <xf numFmtId="3" fontId="288" fillId="0" borderId="2" applyNumberFormat="0" applyAlignment="0">
      <alignment horizontal="left" wrapText="1"/>
    </xf>
    <xf numFmtId="3" fontId="287" fillId="0" borderId="3" applyNumberFormat="0" applyAlignment="0">
      <alignment horizontal="center" vertical="center"/>
    </xf>
    <xf numFmtId="0" fontId="289" fillId="0" borderId="57" applyNumberFormat="0" applyBorder="0" applyAlignment="0">
      <alignment vertical="center"/>
    </xf>
    <xf numFmtId="0" fontId="289" fillId="0" borderId="57" applyNumberFormat="0" applyBorder="0" applyAlignment="0">
      <alignment vertical="center"/>
    </xf>
    <xf numFmtId="0" fontId="289" fillId="0" borderId="57" applyNumberFormat="0" applyBorder="0" applyAlignment="0">
      <alignment vertical="center"/>
    </xf>
    <xf numFmtId="0" fontId="290" fillId="9" borderId="0" applyNumberFormat="0" applyBorder="0" applyAlignment="0" applyProtection="0"/>
    <xf numFmtId="0" fontId="15" fillId="0" borderId="30" applyNumberFormat="0" applyFont="0" applyFill="0" applyAlignment="0" applyProtection="0"/>
    <xf numFmtId="0" fontId="268" fillId="0" borderId="53" applyNumberFormat="0" applyFill="0" applyAlignment="0" applyProtection="0"/>
    <xf numFmtId="0" fontId="268" fillId="0" borderId="53" applyNumberFormat="0" applyFill="0" applyAlignment="0" applyProtection="0"/>
    <xf numFmtId="0" fontId="291" fillId="0" borderId="58" applyNumberFormat="0" applyAlignment="0">
      <alignment horizontal="center"/>
    </xf>
    <xf numFmtId="0" fontId="292" fillId="0" borderId="2" applyNumberFormat="0" applyFont="0" applyAlignment="0">
      <alignment horizontal="center" vertical="center"/>
    </xf>
    <xf numFmtId="0" fontId="292" fillId="0" borderId="2" applyNumberFormat="0" applyFont="0" applyAlignment="0">
      <alignment horizontal="center" vertical="center"/>
    </xf>
    <xf numFmtId="0" fontId="292" fillId="0" borderId="2" applyNumberFormat="0" applyFont="0" applyAlignment="0">
      <alignment horizontal="center" vertical="center"/>
    </xf>
    <xf numFmtId="0" fontId="292" fillId="0" borderId="2" applyNumberFormat="0" applyFont="0" applyAlignment="0">
      <alignment horizontal="center" vertical="center"/>
    </xf>
    <xf numFmtId="0" fontId="293" fillId="35" borderId="0" applyNumberFormat="0" applyBorder="0" applyAlignment="0" applyProtection="0"/>
    <xf numFmtId="0" fontId="15" fillId="0" borderId="0"/>
    <xf numFmtId="0" fontId="38" fillId="0" borderId="59">
      <alignment horizontal="center"/>
    </xf>
    <xf numFmtId="174" fontId="15" fillId="0" borderId="0" applyFont="0" applyFill="0" applyBorder="0" applyAlignment="0" applyProtection="0"/>
    <xf numFmtId="351" fontId="15" fillId="0" borderId="0" applyFont="0" applyFill="0" applyBorder="0" applyAlignment="0" applyProtection="0"/>
    <xf numFmtId="272" fontId="207" fillId="0" borderId="0" applyFont="0" applyFill="0" applyBorder="0" applyAlignment="0" applyProtection="0"/>
    <xf numFmtId="0" fontId="294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352" fontId="291" fillId="0" borderId="0" applyFont="0" applyFill="0" applyBorder="0" applyAlignment="0" applyProtection="0"/>
    <xf numFmtId="353" fontId="33" fillId="0" borderId="0" applyFont="0" applyFill="0" applyBorder="0" applyAlignment="0" applyProtection="0"/>
    <xf numFmtId="0" fontId="295" fillId="0" borderId="0" applyNumberFormat="0" applyFill="0" applyBorder="0" applyAlignment="0" applyProtection="0"/>
    <xf numFmtId="0" fontId="296" fillId="0" borderId="0" applyNumberFormat="0" applyFill="0" applyBorder="0" applyAlignment="0" applyProtection="0"/>
    <xf numFmtId="0" fontId="199" fillId="0" borderId="47">
      <alignment horizontal="center"/>
    </xf>
    <xf numFmtId="331" fontId="123" fillId="0" borderId="0"/>
    <xf numFmtId="354" fontId="32" fillId="0" borderId="0"/>
    <xf numFmtId="355" fontId="15" fillId="0" borderId="0">
      <alignment vertical="top"/>
    </xf>
    <xf numFmtId="356" fontId="297" fillId="0" borderId="0">
      <alignment vertical="top"/>
    </xf>
    <xf numFmtId="331" fontId="123" fillId="0" borderId="0"/>
    <xf numFmtId="239" fontId="123" fillId="0" borderId="1"/>
    <xf numFmtId="357" fontId="32" fillId="0" borderId="1"/>
    <xf numFmtId="239" fontId="123" fillId="0" borderId="1"/>
    <xf numFmtId="0" fontId="298" fillId="0" borderId="0"/>
    <xf numFmtId="3" fontId="32" fillId="40" borderId="39">
      <alignment horizontal="right" vertical="top" wrapText="1"/>
    </xf>
    <xf numFmtId="0" fontId="144" fillId="0" borderId="0"/>
    <xf numFmtId="3" fontId="123" fillId="0" borderId="0" applyNumberFormat="0" applyBorder="0" applyAlignment="0" applyProtection="0">
      <alignment horizontal="centerContinuous"/>
      <protection locked="0"/>
    </xf>
    <xf numFmtId="3" fontId="123" fillId="0" borderId="0" applyNumberFormat="0" applyBorder="0" applyAlignment="0" applyProtection="0">
      <alignment horizontal="centerContinuous"/>
      <protection locked="0"/>
    </xf>
    <xf numFmtId="3" fontId="88" fillId="0" borderId="0">
      <protection locked="0"/>
    </xf>
    <xf numFmtId="3" fontId="299" fillId="0" borderId="0">
      <protection locked="0"/>
    </xf>
    <xf numFmtId="3" fontId="299" fillId="0" borderId="0">
      <protection locked="0"/>
    </xf>
    <xf numFmtId="3" fontId="88" fillId="0" borderId="0">
      <protection locked="0"/>
    </xf>
    <xf numFmtId="0" fontId="144" fillId="0" borderId="0"/>
    <xf numFmtId="0" fontId="273" fillId="0" borderId="60" applyFill="0" applyBorder="0" applyAlignment="0">
      <alignment horizontal="center"/>
    </xf>
    <xf numFmtId="286" fontId="300" fillId="51" borderId="7">
      <alignment vertical="top"/>
    </xf>
    <xf numFmtId="5" fontId="300" fillId="51" borderId="7">
      <alignment vertical="top"/>
    </xf>
    <xf numFmtId="5" fontId="300" fillId="51" borderId="7">
      <alignment vertical="top"/>
    </xf>
    <xf numFmtId="286" fontId="300" fillId="51" borderId="7">
      <alignment vertical="top"/>
    </xf>
    <xf numFmtId="0" fontId="277" fillId="52" borderId="1">
      <alignment horizontal="left" vertical="center"/>
    </xf>
    <xf numFmtId="0" fontId="277" fillId="53" borderId="1">
      <alignment horizontal="left" vertical="center"/>
    </xf>
    <xf numFmtId="0" fontId="277" fillId="53" borderId="1">
      <alignment horizontal="left" vertical="center"/>
    </xf>
    <xf numFmtId="0" fontId="277" fillId="52" borderId="1">
      <alignment horizontal="left" vertical="center"/>
    </xf>
    <xf numFmtId="204" fontId="301" fillId="54" borderId="7"/>
    <xf numFmtId="6" fontId="301" fillId="54" borderId="7"/>
    <xf numFmtId="6" fontId="301" fillId="54" borderId="7"/>
    <xf numFmtId="204" fontId="301" fillId="54" borderId="7"/>
    <xf numFmtId="5" fontId="202" fillId="0" borderId="7">
      <alignment horizontal="left" vertical="top"/>
    </xf>
    <xf numFmtId="272" fontId="302" fillId="0" borderId="7">
      <alignment horizontal="left" vertical="top"/>
    </xf>
    <xf numFmtId="0" fontId="303" fillId="55" borderId="0">
      <alignment horizontal="left" vertical="center"/>
    </xf>
    <xf numFmtId="0" fontId="304" fillId="0" borderId="0" applyNumberFormat="0" applyFill="0" applyBorder="0" applyAlignment="0" applyProtection="0"/>
    <xf numFmtId="5" fontId="41" fillId="0" borderId="3">
      <alignment horizontal="left" vertical="top"/>
    </xf>
    <xf numFmtId="272" fontId="305" fillId="0" borderId="3">
      <alignment horizontal="left" vertical="top"/>
    </xf>
    <xf numFmtId="0" fontId="306" fillId="0" borderId="3">
      <alignment horizontal="left"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58" fontId="15" fillId="0" borderId="0" applyFont="0" applyFill="0" applyBorder="0" applyAlignment="0" applyProtection="0"/>
    <xf numFmtId="359" fontId="15" fillId="0" borderId="0" applyFont="0" applyFill="0" applyBorder="0" applyAlignment="0" applyProtection="0"/>
    <xf numFmtId="186" fontId="164" fillId="0" borderId="0" applyFont="0" applyFill="0" applyBorder="0" applyAlignment="0" applyProtection="0"/>
    <xf numFmtId="360" fontId="164" fillId="0" borderId="0" applyFont="0" applyFill="0" applyBorder="0" applyAlignment="0" applyProtection="0"/>
    <xf numFmtId="0" fontId="294" fillId="0" borderId="0" applyNumberForma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307" fillId="0" borderId="0" applyNumberFormat="0" applyFont="0" applyFill="0" applyBorder="0" applyProtection="0">
      <alignment horizontal="center" vertical="center"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361" fontId="15" fillId="0" borderId="0" applyFont="0" applyFill="0" applyBorder="0" applyAlignment="0" applyProtection="0"/>
    <xf numFmtId="362" fontId="15" fillId="0" borderId="0" applyFont="0" applyFill="0" applyBorder="0" applyAlignment="0" applyProtection="0"/>
    <xf numFmtId="0" fontId="118" fillId="8" borderId="0" applyNumberFormat="0" applyBorder="0" applyAlignment="0" applyProtection="0"/>
    <xf numFmtId="0" fontId="308" fillId="0" borderId="61" applyNumberFormat="0" applyFont="0" applyAlignment="0">
      <alignment horizontal="center"/>
    </xf>
    <xf numFmtId="0" fontId="308" fillId="0" borderId="61" applyNumberFormat="0" applyFont="0" applyAlignment="0">
      <alignment horizontal="center"/>
    </xf>
    <xf numFmtId="0" fontId="308" fillId="0" borderId="61" applyNumberFormat="0" applyFont="0" applyAlignment="0">
      <alignment horizontal="center"/>
    </xf>
    <xf numFmtId="0" fontId="309" fillId="8" borderId="0" applyNumberFormat="0" applyBorder="0" applyAlignment="0" applyProtection="0"/>
    <xf numFmtId="0" fontId="310" fillId="0" borderId="0" applyNumberFormat="0" applyFill="0" applyBorder="0" applyAlignment="0" applyProtection="0"/>
    <xf numFmtId="0" fontId="108" fillId="0" borderId="62" applyFont="0" applyBorder="0" applyAlignment="0">
      <alignment horizontal="center"/>
    </xf>
    <xf numFmtId="174" fontId="32" fillId="0" borderId="0" applyFon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311" fillId="0" borderId="0">
      <alignment vertical="center"/>
    </xf>
    <xf numFmtId="174" fontId="312" fillId="0" borderId="0" applyFont="0" applyFill="0" applyBorder="0" applyAlignment="0" applyProtection="0"/>
    <xf numFmtId="175" fontId="312" fillId="0" borderId="0" applyFont="0" applyFill="0" applyBorder="0" applyAlignment="0" applyProtection="0"/>
    <xf numFmtId="208" fontId="15" fillId="0" borderId="0" applyFont="0" applyFill="0" applyBorder="0" applyAlignment="0" applyProtection="0"/>
    <xf numFmtId="363" fontId="15" fillId="0" borderId="0" applyFont="0" applyFill="0" applyBorder="0" applyAlignment="0" applyProtection="0"/>
    <xf numFmtId="0" fontId="313" fillId="0" borderId="0" applyNumberFormat="0" applyFill="0" applyBorder="0" applyAlignment="0" applyProtection="0">
      <alignment vertical="top"/>
      <protection locked="0"/>
    </xf>
    <xf numFmtId="0" fontId="3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15" fillId="0" borderId="0" applyFont="0" applyFill="0" applyBorder="0" applyAlignment="0" applyProtection="0"/>
    <xf numFmtId="0" fontId="315" fillId="0" borderId="0" applyFont="0" applyFill="0" applyBorder="0" applyAlignment="0" applyProtection="0"/>
    <xf numFmtId="0" fontId="7" fillId="0" borderId="0">
      <alignment vertical="center"/>
    </xf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9" fontId="316" fillId="0" borderId="0" applyBorder="0" applyAlignment="0" applyProtection="0"/>
    <xf numFmtId="0" fontId="317" fillId="0" borderId="0"/>
    <xf numFmtId="0" fontId="318" fillId="0" borderId="25"/>
    <xf numFmtId="0" fontId="319" fillId="0" borderId="25"/>
    <xf numFmtId="0" fontId="319" fillId="0" borderId="25"/>
    <xf numFmtId="0" fontId="318" fillId="0" borderId="25"/>
    <xf numFmtId="172" fontId="35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4" fillId="0" borderId="0"/>
    <xf numFmtId="0" fontId="84" fillId="0" borderId="0"/>
    <xf numFmtId="0" fontId="320" fillId="0" borderId="0"/>
    <xf numFmtId="0" fontId="156" fillId="0" borderId="0"/>
    <xf numFmtId="0" fontId="65" fillId="0" borderId="19"/>
    <xf numFmtId="174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0" fontId="311" fillId="0" borderId="0">
      <alignment horizontal="distributed" vertical="center"/>
    </xf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9" fontId="321" fillId="0" borderId="0" applyFont="0" applyFill="0" applyBorder="0" applyAlignment="0" applyProtection="0"/>
    <xf numFmtId="207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0" fontId="15" fillId="0" borderId="0"/>
    <xf numFmtId="1" fontId="322" fillId="0" borderId="0"/>
    <xf numFmtId="0" fontId="322" fillId="0" borderId="0"/>
    <xf numFmtId="40" fontId="323" fillId="0" borderId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0" borderId="0"/>
    <xf numFmtId="3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324" fillId="0" borderId="0" applyNumberFormat="0" applyFill="0" applyBorder="0" applyAlignment="0" applyProtection="0">
      <alignment vertical="top"/>
      <protection locked="0"/>
    </xf>
    <xf numFmtId="179" fontId="74" fillId="0" borderId="0" applyFont="0" applyFill="0" applyBorder="0" applyAlignment="0" applyProtection="0"/>
    <xf numFmtId="6" fontId="51" fillId="0" borderId="0" applyFont="0" applyFill="0" applyBorder="0" applyAlignment="0" applyProtection="0"/>
    <xf numFmtId="182" fontId="74" fillId="0" borderId="0" applyFont="0" applyFill="0" applyBorder="0" applyAlignment="0" applyProtection="0"/>
    <xf numFmtId="0" fontId="325" fillId="0" borderId="0" applyNumberFormat="0" applyFill="0" applyBorder="0" applyAlignment="0" applyProtection="0">
      <alignment vertical="top"/>
      <protection locked="0"/>
    </xf>
    <xf numFmtId="365" fontId="244" fillId="0" borderId="0" applyFont="0" applyFill="0" applyBorder="0" applyAlignment="0" applyProtection="0"/>
    <xf numFmtId="197" fontId="244" fillId="0" borderId="0" applyFont="0" applyFill="0" applyBorder="0" applyAlignment="0" applyProtection="0"/>
    <xf numFmtId="0" fontId="321" fillId="0" borderId="0"/>
    <xf numFmtId="0" fontId="326" fillId="0" borderId="0" applyNumberFormat="0" applyFill="0" applyBorder="0" applyAlignment="0" applyProtection="0">
      <alignment vertical="top"/>
      <protection locked="0"/>
    </xf>
    <xf numFmtId="173" fontId="321" fillId="0" borderId="0" applyFont="0" applyFill="0" applyBorder="0" applyAlignment="0" applyProtection="0"/>
    <xf numFmtId="172" fontId="321" fillId="0" borderId="0" applyFont="0" applyFill="0" applyBorder="0" applyAlignment="0" applyProtection="0"/>
    <xf numFmtId="287" fontId="327" fillId="0" borderId="9">
      <alignment horizontal="center"/>
    </xf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79" fontId="30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0" fontId="70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/>
    <xf numFmtId="0" fontId="34" fillId="0" borderId="0"/>
    <xf numFmtId="183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3" fillId="0" borderId="0"/>
    <xf numFmtId="0" fontId="34" fillId="0" borderId="0"/>
    <xf numFmtId="42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43" fillId="0" borderId="0" applyFont="0" applyFill="0" applyBorder="0" applyAlignment="0" applyProtection="0"/>
    <xf numFmtId="0" fontId="34" fillId="0" borderId="0"/>
    <xf numFmtId="0" fontId="43" fillId="0" borderId="0"/>
    <xf numFmtId="0" fontId="34" fillId="0" borderId="0"/>
    <xf numFmtId="0" fontId="90" fillId="5" borderId="0"/>
    <xf numFmtId="0" fontId="90" fillId="5" borderId="0"/>
    <xf numFmtId="0" fontId="90" fillId="5" borderId="0"/>
    <xf numFmtId="173" fontId="339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56" fillId="0" borderId="0"/>
    <xf numFmtId="0" fontId="101" fillId="0" borderId="0"/>
    <xf numFmtId="320" fontId="123" fillId="0" borderId="43">
      <alignment horizontal="right" vertical="center"/>
    </xf>
    <xf numFmtId="320" fontId="123" fillId="0" borderId="43">
      <alignment horizontal="right" vertical="center"/>
    </xf>
    <xf numFmtId="320" fontId="123" fillId="0" borderId="43">
      <alignment horizontal="right" vertical="center"/>
    </xf>
    <xf numFmtId="43" fontId="101" fillId="0" borderId="0" applyFont="0" applyFill="0" applyBorder="0" applyAlignment="0" applyProtection="0"/>
  </cellStyleXfs>
  <cellXfs count="230">
    <xf numFmtId="0" fontId="0" fillId="0" borderId="0" xfId="0"/>
    <xf numFmtId="3" fontId="14" fillId="2" borderId="1" xfId="0" applyNumberFormat="1" applyFont="1" applyFill="1" applyBorder="1"/>
    <xf numFmtId="3" fontId="13" fillId="2" borderId="1" xfId="0" applyNumberFormat="1" applyFont="1" applyFill="1" applyBorder="1"/>
    <xf numFmtId="3" fontId="7" fillId="2" borderId="1" xfId="4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wrapText="1"/>
    </xf>
    <xf numFmtId="3" fontId="7" fillId="2" borderId="0" xfId="0" applyNumberFormat="1" applyFont="1" applyFill="1" applyBorder="1"/>
    <xf numFmtId="3" fontId="18" fillId="2" borderId="0" xfId="0" applyNumberFormat="1" applyFont="1" applyFill="1" applyBorder="1"/>
    <xf numFmtId="3" fontId="17" fillId="2" borderId="7" xfId="0" applyNumberFormat="1" applyFont="1" applyFill="1" applyBorder="1" applyAlignment="1">
      <alignment horizontal="center" vertical="center" wrapText="1"/>
    </xf>
    <xf numFmtId="9" fontId="7" fillId="2" borderId="1" xfId="4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9" fontId="12" fillId="2" borderId="1" xfId="4" applyFont="1" applyFill="1" applyBorder="1" applyAlignment="1">
      <alignment horizontal="right" wrapText="1"/>
    </xf>
    <xf numFmtId="9" fontId="17" fillId="2" borderId="1" xfId="4" applyFont="1" applyFill="1" applyBorder="1" applyAlignment="1">
      <alignment horizontal="right" wrapText="1"/>
    </xf>
    <xf numFmtId="3" fontId="17" fillId="2" borderId="0" xfId="0" applyNumberFormat="1" applyFont="1" applyFill="1" applyBorder="1"/>
    <xf numFmtId="3" fontId="22" fillId="2" borderId="0" xfId="0" applyNumberFormat="1" applyFont="1" applyFill="1" applyBorder="1"/>
    <xf numFmtId="3" fontId="22" fillId="2" borderId="5" xfId="0" applyNumberFormat="1" applyFont="1" applyFill="1" applyBorder="1"/>
    <xf numFmtId="3" fontId="22" fillId="2" borderId="6" xfId="0" applyNumberFormat="1" applyFont="1" applyFill="1" applyBorder="1"/>
    <xf numFmtId="3" fontId="17" fillId="2" borderId="0" xfId="0" applyNumberFormat="1" applyFont="1" applyFill="1" applyAlignment="1">
      <alignment wrapText="1"/>
    </xf>
    <xf numFmtId="3" fontId="17" fillId="2" borderId="0" xfId="0" applyNumberFormat="1" applyFont="1" applyFill="1" applyBorder="1" applyAlignment="1">
      <alignment horizontal="center" wrapText="1"/>
    </xf>
    <xf numFmtId="3" fontId="7" fillId="2" borderId="0" xfId="0" applyNumberFormat="1" applyFont="1" applyFill="1" applyBorder="1" applyAlignment="1">
      <alignment wrapText="1"/>
    </xf>
    <xf numFmtId="0" fontId="15" fillId="2" borderId="0" xfId="0" applyFont="1" applyFill="1"/>
    <xf numFmtId="3" fontId="13" fillId="2" borderId="1" xfId="0" applyNumberFormat="1" applyFont="1" applyFill="1" applyBorder="1" applyAlignment="1">
      <alignment wrapText="1"/>
    </xf>
    <xf numFmtId="3" fontId="14" fillId="2" borderId="1" xfId="0" applyNumberFormat="1" applyFont="1" applyFill="1" applyBorder="1" applyAlignment="1">
      <alignment horizontal="center"/>
    </xf>
    <xf numFmtId="0" fontId="15" fillId="2" borderId="0" xfId="0" applyFont="1" applyFill="1" applyBorder="1"/>
    <xf numFmtId="3" fontId="14" fillId="2" borderId="1" xfId="0" applyNumberFormat="1" applyFont="1" applyFill="1" applyBorder="1" applyAlignment="1">
      <alignment horizontal="right" wrapText="1"/>
    </xf>
    <xf numFmtId="3" fontId="15" fillId="2" borderId="0" xfId="0" applyNumberFormat="1" applyFont="1" applyFill="1" applyBorder="1"/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14" fillId="2" borderId="1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3" fontId="13" fillId="2" borderId="1" xfId="0" applyNumberFormat="1" applyFont="1" applyFill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right" wrapText="1"/>
    </xf>
    <xf numFmtId="3" fontId="19" fillId="2" borderId="0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left" wrapText="1"/>
    </xf>
    <xf numFmtId="3" fontId="17" fillId="2" borderId="1" xfId="0" applyNumberFormat="1" applyFont="1" applyFill="1" applyBorder="1" applyAlignment="1">
      <alignment wrapText="1"/>
    </xf>
    <xf numFmtId="3" fontId="17" fillId="2" borderId="1" xfId="4" applyNumberFormat="1" applyFont="1" applyFill="1" applyBorder="1" applyAlignment="1">
      <alignment horizontal="right" wrapText="1"/>
    </xf>
    <xf numFmtId="3" fontId="16" fillId="2" borderId="0" xfId="0" applyNumberFormat="1" applyFont="1" applyFill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right" wrapText="1"/>
    </xf>
    <xf numFmtId="3" fontId="25" fillId="0" borderId="0" xfId="0" applyNumberFormat="1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3" fontId="7" fillId="0" borderId="0" xfId="2" applyFont="1">
      <alignment vertical="center" wrapText="1"/>
    </xf>
    <xf numFmtId="3" fontId="7" fillId="0" borderId="0" xfId="2" applyNumberFormat="1" applyFont="1">
      <alignment vertical="center" wrapText="1"/>
    </xf>
    <xf numFmtId="3" fontId="19" fillId="0" borderId="0" xfId="2" applyFont="1">
      <alignment vertical="center" wrapText="1"/>
    </xf>
    <xf numFmtId="3" fontId="17" fillId="0" borderId="0" xfId="2" applyFont="1">
      <alignment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1" fontId="16" fillId="0" borderId="0" xfId="3" applyNumberFormat="1" applyFont="1" applyAlignment="1">
      <alignment vertical="center"/>
    </xf>
    <xf numFmtId="1" fontId="11" fillId="0" borderId="0" xfId="2" applyNumberFormat="1" applyFont="1" applyAlignment="1">
      <alignment horizontal="center" vertical="center"/>
    </xf>
    <xf numFmtId="164" fontId="24" fillId="0" borderId="0" xfId="1" applyNumberFormat="1" applyFont="1" applyAlignment="1"/>
    <xf numFmtId="3" fontId="15" fillId="2" borderId="0" xfId="0" applyNumberFormat="1" applyFont="1" applyFill="1"/>
    <xf numFmtId="3" fontId="17" fillId="2" borderId="1" xfId="0" applyNumberFormat="1" applyFont="1" applyFill="1" applyBorder="1" applyAlignment="1">
      <alignment horizontal="right" wrapText="1"/>
    </xf>
    <xf numFmtId="3" fontId="14" fillId="2" borderId="8" xfId="0" applyNumberFormat="1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7" fillId="0" borderId="1" xfId="2" applyFont="1" applyBorder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left" wrapText="1"/>
    </xf>
    <xf numFmtId="3" fontId="7" fillId="2" borderId="1" xfId="0" applyNumberFormat="1" applyFont="1" applyFill="1" applyBorder="1" applyAlignment="1">
      <alignment horizontal="left" wrapText="1"/>
    </xf>
    <xf numFmtId="3" fontId="7" fillId="2" borderId="1" xfId="0" applyNumberFormat="1" applyFont="1" applyFill="1" applyBorder="1" applyAlignment="1">
      <alignment wrapText="1"/>
    </xf>
    <xf numFmtId="3" fontId="7" fillId="2" borderId="1" xfId="4" applyNumberFormat="1" applyFont="1" applyFill="1" applyBorder="1" applyAlignment="1">
      <alignment wrapText="1"/>
    </xf>
    <xf numFmtId="3" fontId="12" fillId="2" borderId="1" xfId="0" applyNumberFormat="1" applyFont="1" applyFill="1" applyBorder="1" applyAlignment="1">
      <alignment horizontal="left" wrapText="1"/>
    </xf>
    <xf numFmtId="3" fontId="12" fillId="2" borderId="1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7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3" fontId="12" fillId="2" borderId="1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3" fontId="17" fillId="2" borderId="0" xfId="0" applyNumberFormat="1" applyFont="1" applyFill="1" applyBorder="1" applyAlignment="1">
      <alignment wrapText="1"/>
    </xf>
    <xf numFmtId="3" fontId="22" fillId="2" borderId="0" xfId="0" applyNumberFormat="1" applyFont="1" applyFill="1" applyBorder="1" applyAlignment="1">
      <alignment wrapText="1"/>
    </xf>
    <xf numFmtId="3" fontId="29" fillId="2" borderId="0" xfId="0" applyNumberFormat="1" applyFont="1" applyFill="1" applyBorder="1" applyAlignment="1">
      <alignment wrapText="1"/>
    </xf>
    <xf numFmtId="3" fontId="17" fillId="2" borderId="1" xfId="4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center" wrapText="1"/>
    </xf>
    <xf numFmtId="0" fontId="15" fillId="2" borderId="0" xfId="0" applyFont="1" applyFill="1" applyAlignment="1"/>
    <xf numFmtId="3" fontId="25" fillId="0" borderId="0" xfId="0" applyNumberFormat="1" applyFont="1" applyAlignment="1">
      <alignment wrapText="1"/>
    </xf>
    <xf numFmtId="3" fontId="7" fillId="0" borderId="0" xfId="2" applyFont="1" applyAlignment="1">
      <alignment wrapText="1"/>
    </xf>
    <xf numFmtId="3" fontId="7" fillId="0" borderId="0" xfId="2" applyNumberFormat="1" applyFont="1" applyAlignment="1">
      <alignment wrapText="1"/>
    </xf>
    <xf numFmtId="164" fontId="25" fillId="0" borderId="0" xfId="5607" applyNumberFormat="1" applyFont="1"/>
    <xf numFmtId="164" fontId="13" fillId="0" borderId="0" xfId="5607" applyNumberFormat="1" applyFont="1" applyFill="1"/>
    <xf numFmtId="164" fontId="17" fillId="0" borderId="0" xfId="5607" applyNumberFormat="1" applyFont="1" applyFill="1"/>
    <xf numFmtId="164" fontId="14" fillId="0" borderId="11" xfId="5607" applyNumberFormat="1" applyFont="1" applyFill="1" applyBorder="1"/>
    <xf numFmtId="164" fontId="14" fillId="0" borderId="0" xfId="5607" applyNumberFormat="1" applyFont="1" applyFill="1"/>
    <xf numFmtId="164" fontId="21" fillId="0" borderId="11" xfId="5607" applyNumberFormat="1" applyFont="1" applyFill="1" applyBorder="1" applyAlignment="1">
      <alignment horizontal="center"/>
    </xf>
    <xf numFmtId="164" fontId="13" fillId="0" borderId="43" xfId="5607" applyNumberFormat="1" applyFont="1" applyFill="1" applyBorder="1" applyAlignment="1">
      <alignment vertical="center"/>
    </xf>
    <xf numFmtId="164" fontId="13" fillId="0" borderId="64" xfId="5607" applyNumberFormat="1" applyFont="1" applyFill="1" applyBorder="1" applyAlignment="1">
      <alignment vertical="center"/>
    </xf>
    <xf numFmtId="164" fontId="13" fillId="0" borderId="63" xfId="5607" applyNumberFormat="1" applyFont="1" applyFill="1" applyBorder="1" applyAlignment="1">
      <alignment horizontal="center" vertical="center" wrapText="1"/>
    </xf>
    <xf numFmtId="164" fontId="13" fillId="0" borderId="0" xfId="5607" applyNumberFormat="1" applyFont="1" applyFill="1" applyBorder="1" applyAlignment="1">
      <alignment horizontal="center"/>
    </xf>
    <xf numFmtId="164" fontId="13" fillId="0" borderId="0" xfId="5607" applyNumberFormat="1" applyFont="1" applyFill="1" applyBorder="1" applyAlignment="1">
      <alignment horizontal="right"/>
    </xf>
    <xf numFmtId="164" fontId="13" fillId="0" borderId="1" xfId="5607" applyNumberFormat="1" applyFont="1" applyFill="1" applyBorder="1" applyAlignment="1">
      <alignment horizontal="center" vertical="center" wrapText="1"/>
    </xf>
    <xf numFmtId="164" fontId="13" fillId="0" borderId="1" xfId="5607" applyNumberFormat="1" applyFont="1" applyFill="1" applyBorder="1" applyAlignment="1">
      <alignment horizontal="center" wrapText="1"/>
    </xf>
    <xf numFmtId="164" fontId="13" fillId="0" borderId="0" xfId="5607" applyNumberFormat="1" applyFont="1" applyFill="1" applyAlignment="1">
      <alignment wrapText="1"/>
    </xf>
    <xf numFmtId="164" fontId="14" fillId="0" borderId="1" xfId="5607" applyNumberFormat="1" applyFont="1" applyFill="1" applyBorder="1" applyAlignment="1">
      <alignment horizontal="left" wrapText="1"/>
    </xf>
    <xf numFmtId="164" fontId="13" fillId="0" borderId="1" xfId="5607" applyNumberFormat="1" applyFont="1" applyFill="1" applyBorder="1" applyAlignment="1">
      <alignment horizontal="left" wrapText="1"/>
    </xf>
    <xf numFmtId="164" fontId="14" fillId="0" borderId="0" xfId="5607" applyNumberFormat="1" applyFont="1" applyFill="1" applyAlignment="1">
      <alignment wrapText="1"/>
    </xf>
    <xf numFmtId="164" fontId="21" fillId="0" borderId="0" xfId="5607" applyNumberFormat="1" applyFont="1" applyFill="1" applyAlignment="1">
      <alignment wrapText="1"/>
    </xf>
    <xf numFmtId="37" fontId="13" fillId="0" borderId="1" xfId="5607" applyNumberFormat="1" applyFont="1" applyFill="1" applyBorder="1" applyAlignment="1">
      <alignment horizontal="right" wrapText="1"/>
    </xf>
    <xf numFmtId="37" fontId="14" fillId="0" borderId="1" xfId="5607" applyNumberFormat="1" applyFont="1" applyFill="1" applyBorder="1" applyAlignment="1">
      <alignment horizontal="right" wrapText="1"/>
    </xf>
    <xf numFmtId="37" fontId="21" fillId="0" borderId="1" xfId="5607" applyNumberFormat="1" applyFont="1" applyFill="1" applyBorder="1" applyAlignment="1">
      <alignment horizontal="right" wrapText="1"/>
    </xf>
    <xf numFmtId="37" fontId="329" fillId="0" borderId="1" xfId="5607" applyNumberFormat="1" applyFont="1" applyFill="1" applyBorder="1" applyAlignment="1">
      <alignment horizontal="right" wrapText="1"/>
    </xf>
    <xf numFmtId="37" fontId="328" fillId="0" borderId="1" xfId="5607" applyNumberFormat="1" applyFont="1" applyFill="1" applyBorder="1" applyAlignment="1">
      <alignment horizontal="right" wrapText="1"/>
    </xf>
    <xf numFmtId="37" fontId="330" fillId="0" borderId="1" xfId="5607" applyNumberFormat="1" applyFont="1" applyFill="1" applyBorder="1" applyAlignment="1">
      <alignment horizontal="right" wrapText="1"/>
    </xf>
    <xf numFmtId="3" fontId="14" fillId="0" borderId="0" xfId="2" applyFont="1">
      <alignment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3" fontId="13" fillId="0" borderId="1" xfId="2" applyFont="1" applyBorder="1" applyAlignment="1">
      <alignment horizontal="center" vertical="center" wrapText="1"/>
    </xf>
    <xf numFmtId="3" fontId="13" fillId="0" borderId="0" xfId="2" applyFont="1">
      <alignment vertical="center" wrapText="1"/>
    </xf>
    <xf numFmtId="3" fontId="14" fillId="0" borderId="1" xfId="2" applyFont="1" applyBorder="1" applyAlignment="1">
      <alignment horizontal="center" wrapText="1"/>
    </xf>
    <xf numFmtId="3" fontId="14" fillId="0" borderId="1" xfId="2" applyFont="1" applyBorder="1" applyAlignment="1">
      <alignment horizontal="left" wrapText="1"/>
    </xf>
    <xf numFmtId="3" fontId="14" fillId="0" borderId="1" xfId="2" applyNumberFormat="1" applyFont="1" applyBorder="1" applyAlignment="1">
      <alignment wrapText="1"/>
    </xf>
    <xf numFmtId="3" fontId="14" fillId="0" borderId="1" xfId="2" applyFont="1" applyBorder="1" applyAlignment="1">
      <alignment wrapText="1"/>
    </xf>
    <xf numFmtId="3" fontId="14" fillId="0" borderId="0" xfId="2" applyFont="1" applyAlignment="1">
      <alignment wrapText="1"/>
    </xf>
    <xf numFmtId="3" fontId="13" fillId="0" borderId="1" xfId="2" applyNumberFormat="1" applyFont="1" applyBorder="1" applyAlignment="1">
      <alignment wrapText="1"/>
    </xf>
    <xf numFmtId="3" fontId="13" fillId="0" borderId="1" xfId="2" applyFont="1" applyBorder="1" applyAlignment="1">
      <alignment wrapText="1"/>
    </xf>
    <xf numFmtId="3" fontId="13" fillId="0" borderId="0" xfId="2" applyFont="1" applyAlignment="1">
      <alignment wrapText="1"/>
    </xf>
    <xf numFmtId="3" fontId="14" fillId="0" borderId="1" xfId="2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3" fontId="14" fillId="0" borderId="1" xfId="2" applyNumberFormat="1" applyFont="1" applyFill="1" applyBorder="1" applyAlignment="1">
      <alignment wrapText="1"/>
    </xf>
    <xf numFmtId="3" fontId="14" fillId="0" borderId="0" xfId="2" applyFont="1" applyFill="1" applyAlignment="1">
      <alignment wrapText="1"/>
    </xf>
    <xf numFmtId="3" fontId="13" fillId="0" borderId="1" xfId="2" applyFont="1" applyFill="1" applyBorder="1" applyAlignment="1">
      <alignment wrapText="1"/>
    </xf>
    <xf numFmtId="3" fontId="13" fillId="0" borderId="0" xfId="2" applyFont="1" applyFill="1" applyAlignment="1">
      <alignment wrapText="1"/>
    </xf>
    <xf numFmtId="3" fontId="7" fillId="0" borderId="1" xfId="2" applyFont="1" applyBorder="1" applyAlignment="1">
      <alignment horizontal="center" wrapText="1"/>
    </xf>
    <xf numFmtId="3" fontId="7" fillId="0" borderId="1" xfId="2" applyFont="1" applyBorder="1" applyAlignment="1">
      <alignment horizontal="left" wrapText="1"/>
    </xf>
    <xf numFmtId="3" fontId="7" fillId="0" borderId="1" xfId="2" applyNumberFormat="1" applyFont="1" applyBorder="1" applyAlignment="1">
      <alignment wrapText="1"/>
    </xf>
    <xf numFmtId="3" fontId="17" fillId="0" borderId="1" xfId="2" applyNumberFormat="1" applyFont="1" applyBorder="1" applyAlignment="1">
      <alignment wrapText="1"/>
    </xf>
    <xf numFmtId="3" fontId="17" fillId="0" borderId="0" xfId="2" applyFont="1" applyAlignment="1">
      <alignment wrapText="1"/>
    </xf>
    <xf numFmtId="164" fontId="331" fillId="0" borderId="0" xfId="1" applyNumberFormat="1" applyFont="1" applyAlignment="1"/>
    <xf numFmtId="3" fontId="141" fillId="0" borderId="0" xfId="2" applyFont="1">
      <alignment vertical="center" wrapText="1"/>
    </xf>
    <xf numFmtId="1" fontId="332" fillId="0" borderId="0" xfId="3" applyNumberFormat="1" applyFont="1" applyAlignment="1">
      <alignment vertical="center"/>
    </xf>
    <xf numFmtId="3" fontId="24" fillId="0" borderId="0" xfId="0" applyNumberFormat="1" applyFont="1" applyAlignment="1">
      <alignment vertical="center" wrapText="1"/>
    </xf>
    <xf numFmtId="3" fontId="334" fillId="0" borderId="0" xfId="0" applyNumberFormat="1" applyFont="1" applyAlignment="1">
      <alignment vertical="center"/>
    </xf>
    <xf numFmtId="3" fontId="25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 applyAlignment="1">
      <alignment wrapText="1"/>
    </xf>
    <xf numFmtId="3" fontId="333" fillId="0" borderId="1" xfId="0" applyNumberFormat="1" applyFont="1" applyBorder="1" applyAlignment="1">
      <alignment horizontal="center" wrapText="1"/>
    </xf>
    <xf numFmtId="3" fontId="24" fillId="0" borderId="1" xfId="0" applyNumberFormat="1" applyFont="1" applyBorder="1" applyAlignment="1">
      <alignment horizontal="center" wrapText="1"/>
    </xf>
    <xf numFmtId="3" fontId="24" fillId="0" borderId="1" xfId="0" applyNumberFormat="1" applyFont="1" applyBorder="1" applyAlignment="1">
      <alignment wrapText="1"/>
    </xf>
    <xf numFmtId="164" fontId="335" fillId="0" borderId="1" xfId="5607" applyNumberFormat="1" applyFont="1" applyBorder="1" applyAlignment="1">
      <alignment horizontal="center" vertical="center" wrapText="1"/>
    </xf>
    <xf numFmtId="164" fontId="335" fillId="0" borderId="0" xfId="5607" applyNumberFormat="1" applyFont="1"/>
    <xf numFmtId="49" fontId="14" fillId="0" borderId="1" xfId="5607" applyNumberFormat="1" applyFont="1" applyFill="1" applyBorder="1" applyAlignment="1">
      <alignment horizontal="center" wrapText="1"/>
    </xf>
    <xf numFmtId="164" fontId="336" fillId="0" borderId="0" xfId="5607" applyNumberFormat="1" applyFont="1" applyAlignment="1">
      <alignment wrapText="1"/>
    </xf>
    <xf numFmtId="49" fontId="13" fillId="0" borderId="1" xfId="5607" applyNumberFormat="1" applyFont="1" applyFill="1" applyBorder="1" applyAlignment="1">
      <alignment horizontal="center" wrapText="1"/>
    </xf>
    <xf numFmtId="37" fontId="14" fillId="0" borderId="1" xfId="2530" applyNumberFormat="1" applyFont="1" applyFill="1" applyBorder="1" applyAlignment="1">
      <alignment horizontal="right" wrapText="1"/>
    </xf>
    <xf numFmtId="37" fontId="336" fillId="0" borderId="1" xfId="5607" applyNumberFormat="1" applyFont="1" applyBorder="1" applyAlignment="1">
      <alignment horizontal="right" wrapText="1"/>
    </xf>
    <xf numFmtId="37" fontId="336" fillId="0" borderId="1" xfId="5607" applyNumberFormat="1" applyFont="1" applyFill="1" applyBorder="1" applyAlignment="1">
      <alignment horizontal="right" wrapText="1"/>
    </xf>
    <xf numFmtId="37" fontId="336" fillId="0" borderId="1" xfId="2530" applyNumberFormat="1" applyFont="1" applyFill="1" applyBorder="1" applyAlignment="1">
      <alignment horizontal="right" wrapText="1"/>
    </xf>
    <xf numFmtId="164" fontId="14" fillId="0" borderId="1" xfId="5607" applyNumberFormat="1" applyFont="1" applyBorder="1" applyAlignment="1">
      <alignment horizontal="left" wrapText="1"/>
    </xf>
    <xf numFmtId="49" fontId="21" fillId="0" borderId="1" xfId="5607" applyNumberFormat="1" applyFont="1" applyFill="1" applyBorder="1" applyAlignment="1">
      <alignment horizontal="center" wrapText="1"/>
    </xf>
    <xf numFmtId="164" fontId="21" fillId="0" borderId="1" xfId="5607" applyNumberFormat="1" applyFont="1" applyFill="1" applyBorder="1" applyAlignment="1">
      <alignment horizontal="left" wrapText="1"/>
    </xf>
    <xf numFmtId="37" fontId="337" fillId="0" borderId="1" xfId="5607" applyNumberFormat="1" applyFont="1" applyBorder="1" applyAlignment="1">
      <alignment horizontal="right" wrapText="1"/>
    </xf>
    <xf numFmtId="37" fontId="337" fillId="0" borderId="1" xfId="5607" applyNumberFormat="1" applyFont="1" applyFill="1" applyBorder="1" applyAlignment="1">
      <alignment horizontal="right" wrapText="1"/>
    </xf>
    <xf numFmtId="164" fontId="337" fillId="0" borderId="0" xfId="5607" applyNumberFormat="1" applyFont="1" applyAlignment="1">
      <alignment wrapText="1"/>
    </xf>
    <xf numFmtId="37" fontId="14" fillId="2" borderId="1" xfId="2530" applyNumberFormat="1" applyFont="1" applyFill="1" applyBorder="1" applyAlignment="1">
      <alignment horizontal="right" wrapText="1"/>
    </xf>
    <xf numFmtId="37" fontId="336" fillId="2" borderId="1" xfId="2530" applyNumberFormat="1" applyFont="1" applyFill="1" applyBorder="1" applyAlignment="1">
      <alignment horizontal="right" wrapText="1"/>
    </xf>
    <xf numFmtId="37" fontId="21" fillId="2" borderId="1" xfId="2530" applyNumberFormat="1" applyFont="1" applyFill="1" applyBorder="1" applyAlignment="1">
      <alignment horizontal="right" wrapText="1"/>
    </xf>
    <xf numFmtId="164" fontId="336" fillId="0" borderId="0" xfId="5607" applyNumberFormat="1" applyFont="1" applyFill="1" applyAlignment="1">
      <alignment wrapText="1"/>
    </xf>
    <xf numFmtId="37" fontId="21" fillId="0" borderId="1" xfId="2530" applyNumberFormat="1" applyFont="1" applyFill="1" applyBorder="1" applyAlignment="1">
      <alignment horizontal="right" wrapText="1"/>
    </xf>
    <xf numFmtId="164" fontId="335" fillId="0" borderId="0" xfId="5607" applyNumberFormat="1" applyFont="1" applyAlignment="1">
      <alignment wrapText="1"/>
    </xf>
    <xf numFmtId="37" fontId="336" fillId="0" borderId="1" xfId="5608" applyNumberFormat="1" applyFont="1" applyBorder="1" applyAlignment="1">
      <alignment horizontal="right" wrapText="1"/>
    </xf>
    <xf numFmtId="164" fontId="13" fillId="0" borderId="1" xfId="5607" applyNumberFormat="1" applyFont="1" applyBorder="1" applyAlignment="1">
      <alignment horizontal="left" wrapText="1"/>
    </xf>
    <xf numFmtId="49" fontId="13" fillId="0" borderId="1" xfId="5607" applyNumberFormat="1" applyFont="1" applyBorder="1" applyAlignment="1">
      <alignment horizontal="center" wrapText="1"/>
    </xf>
    <xf numFmtId="37" fontId="335" fillId="0" borderId="1" xfId="5607" applyNumberFormat="1" applyFont="1" applyBorder="1" applyAlignment="1">
      <alignment horizontal="right" wrapText="1"/>
    </xf>
    <xf numFmtId="49" fontId="14" fillId="0" borderId="1" xfId="5607" applyNumberFormat="1" applyFont="1" applyBorder="1" applyAlignment="1">
      <alignment horizontal="center" wrapText="1"/>
    </xf>
    <xf numFmtId="49" fontId="13" fillId="0" borderId="0" xfId="5607" applyNumberFormat="1" applyFont="1" applyFill="1" applyBorder="1" applyAlignment="1">
      <alignment horizontal="center"/>
    </xf>
    <xf numFmtId="164" fontId="328" fillId="0" borderId="1" xfId="5607" applyNumberFormat="1" applyFont="1" applyFill="1" applyBorder="1" applyAlignment="1">
      <alignment horizontal="left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wrapText="1"/>
    </xf>
    <xf numFmtId="3" fontId="8" fillId="0" borderId="0" xfId="2" applyFont="1" applyAlignment="1">
      <alignment wrapText="1"/>
    </xf>
    <xf numFmtId="3" fontId="25" fillId="0" borderId="0" xfId="0" applyNumberFormat="1" applyFont="1" applyAlignment="1">
      <alignment horizontal="center" wrapText="1"/>
    </xf>
    <xf numFmtId="3" fontId="11" fillId="2" borderId="4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right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17" fillId="2" borderId="12" xfId="0" applyNumberFormat="1" applyFont="1" applyFill="1" applyBorder="1" applyAlignment="1">
      <alignment horizontal="center" vertical="center" wrapText="1"/>
    </xf>
    <xf numFmtId="3" fontId="17" fillId="2" borderId="13" xfId="0" applyNumberFormat="1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0" fontId="332" fillId="2" borderId="0" xfId="0" applyFont="1" applyFill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top"/>
    </xf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331" fillId="0" borderId="0" xfId="5607" applyNumberFormat="1" applyFont="1" applyAlignment="1">
      <alignment horizontal="center"/>
    </xf>
    <xf numFmtId="164" fontId="26" fillId="0" borderId="11" xfId="5607" applyNumberFormat="1" applyFont="1" applyBorder="1" applyAlignment="1">
      <alignment horizontal="right"/>
    </xf>
    <xf numFmtId="164" fontId="338" fillId="0" borderId="0" xfId="5607" applyNumberFormat="1" applyFont="1" applyAlignment="1">
      <alignment horizontal="center"/>
    </xf>
    <xf numFmtId="3" fontId="9" fillId="0" borderId="4" xfId="2" applyFont="1" applyBorder="1" applyAlignment="1">
      <alignment horizontal="center" wrapText="1"/>
    </xf>
    <xf numFmtId="3" fontId="9" fillId="0" borderId="4" xfId="2" applyFont="1" applyBorder="1" applyAlignment="1">
      <alignment horizontal="right" wrapText="1"/>
    </xf>
    <xf numFmtId="164" fontId="13" fillId="0" borderId="63" xfId="5607" applyNumberFormat="1" applyFont="1" applyFill="1" applyBorder="1" applyAlignment="1">
      <alignment horizontal="center" vertical="center" wrapText="1"/>
    </xf>
    <xf numFmtId="164" fontId="13" fillId="0" borderId="8" xfId="5607" applyNumberFormat="1" applyFont="1" applyFill="1" applyBorder="1" applyAlignment="1">
      <alignment horizontal="center" vertical="center" wrapText="1"/>
    </xf>
    <xf numFmtId="164" fontId="21" fillId="0" borderId="11" xfId="5607" applyNumberFormat="1" applyFont="1" applyFill="1" applyBorder="1" applyAlignment="1">
      <alignment horizontal="right"/>
    </xf>
    <xf numFmtId="164" fontId="11" fillId="0" borderId="0" xfId="5607" applyNumberFormat="1" applyFont="1" applyFill="1" applyAlignment="1">
      <alignment horizontal="center"/>
    </xf>
    <xf numFmtId="49" fontId="13" fillId="0" borderId="63" xfId="5607" applyNumberFormat="1" applyFont="1" applyFill="1" applyBorder="1" applyAlignment="1">
      <alignment horizontal="center" vertical="center" wrapText="1"/>
    </xf>
    <xf numFmtId="49" fontId="13" fillId="0" borderId="8" xfId="5607" applyNumberFormat="1" applyFont="1" applyFill="1" applyBorder="1" applyAlignment="1">
      <alignment horizontal="center" vertical="center" wrapText="1"/>
    </xf>
    <xf numFmtId="164" fontId="13" fillId="0" borderId="43" xfId="5607" applyNumberFormat="1" applyFont="1" applyFill="1" applyBorder="1" applyAlignment="1">
      <alignment horizontal="center" vertical="center" wrapText="1"/>
    </xf>
    <xf numFmtId="164" fontId="13" fillId="0" borderId="10" xfId="5607" applyNumberFormat="1" applyFont="1" applyFill="1" applyBorder="1" applyAlignment="1">
      <alignment horizontal="center" vertical="center" wrapText="1"/>
    </xf>
    <xf numFmtId="164" fontId="332" fillId="0" borderId="0" xfId="5607" applyNumberFormat="1" applyFont="1" applyFill="1" applyAlignment="1">
      <alignment horizontal="center"/>
    </xf>
    <xf numFmtId="164" fontId="331" fillId="0" borderId="0" xfId="1" applyNumberFormat="1" applyFont="1" applyAlignment="1">
      <alignment horizontal="center"/>
    </xf>
    <xf numFmtId="1" fontId="11" fillId="0" borderId="0" xfId="2" applyNumberFormat="1" applyFont="1" applyAlignment="1">
      <alignment horizontal="center" vertical="center"/>
    </xf>
    <xf numFmtId="1" fontId="16" fillId="0" borderId="0" xfId="2" applyNumberFormat="1" applyFont="1" applyAlignment="1">
      <alignment horizontal="center" vertical="center"/>
    </xf>
    <xf numFmtId="3" fontId="12" fillId="0" borderId="11" xfId="2" applyFont="1" applyBorder="1" applyAlignment="1">
      <alignment horizontal="right" vertical="center" wrapText="1"/>
    </xf>
    <xf numFmtId="3" fontId="13" fillId="0" borderId="1" xfId="2" applyFont="1" applyFill="1" applyBorder="1" applyAlignment="1">
      <alignment horizontal="center" wrapText="1"/>
    </xf>
    <xf numFmtId="1" fontId="16" fillId="0" borderId="0" xfId="3" applyNumberFormat="1" applyFont="1" applyAlignment="1">
      <alignment horizontal="center" vertical="center"/>
    </xf>
    <xf numFmtId="3" fontId="13" fillId="0" borderId="1" xfId="2" applyFont="1" applyBorder="1" applyAlignment="1">
      <alignment horizontal="center" wrapText="1"/>
    </xf>
    <xf numFmtId="3" fontId="13" fillId="0" borderId="1" xfId="2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3" fontId="12" fillId="0" borderId="11" xfId="2" applyNumberFormat="1" applyFont="1" applyBorder="1" applyAlignment="1">
      <alignment horizontal="right" wrapText="1"/>
    </xf>
    <xf numFmtId="1" fontId="332" fillId="0" borderId="0" xfId="3" applyNumberFormat="1" applyFont="1" applyAlignment="1">
      <alignment horizontal="center" vertical="center"/>
    </xf>
    <xf numFmtId="3" fontId="17" fillId="0" borderId="1" xfId="2" applyFont="1" applyBorder="1" applyAlignment="1">
      <alignment horizontal="center" wrapText="1"/>
    </xf>
    <xf numFmtId="3" fontId="17" fillId="0" borderId="1" xfId="2" applyFont="1" applyBorder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3" fontId="331" fillId="0" borderId="0" xfId="0" applyNumberFormat="1" applyFont="1" applyAlignment="1">
      <alignment horizontal="center" vertical="center"/>
    </xf>
    <xf numFmtId="3" fontId="12" fillId="0" borderId="0" xfId="2" applyNumberFormat="1" applyFont="1" applyBorder="1" applyAlignment="1">
      <alignment horizontal="right" wrapText="1"/>
    </xf>
    <xf numFmtId="3" fontId="24" fillId="0" borderId="4" xfId="0" applyNumberFormat="1" applyFont="1" applyBorder="1" applyAlignment="1">
      <alignment horizontal="right" wrapText="1"/>
    </xf>
  </cellXfs>
  <cellStyles count="5627">
    <cellStyle name="_x0001_" xfId="10"/>
    <cellStyle name="_x000e__x0010_" xfId="11"/>
    <cellStyle name=" " xfId="12"/>
    <cellStyle name="          _x000a__x000a_shell=progman.exe_x000a__x000a_m" xfId="13"/>
    <cellStyle name="          _x000d__x000a_shell=progman.exe_x000d__x000a_m" xfId="14"/>
    <cellStyle name="          _x000d__x000a_shell=progman.exe_x000d__x000a_m 2" xfId="15"/>
    <cellStyle name="          _x000d__x000a_shell=progman.exe_x000d__x000a_m 2 2" xfId="16"/>
    <cellStyle name=" _04 DC" xfId="17"/>
    <cellStyle name=" _04 DC(3rd)" xfId="18"/>
    <cellStyle name=" _090213  Schedule for 2nd evaluation_Tuan B" xfId="19"/>
    <cellStyle name="_x0001_ 2" xfId="20"/>
    <cellStyle name="_x0001_ 3" xfId="21"/>
    <cellStyle name="_x0001_ 4" xfId="22"/>
    <cellStyle name="_x0001_ 5" xfId="23"/>
    <cellStyle name="_x0001_ 6" xfId="24"/>
    <cellStyle name="_x0001_ 7" xfId="25"/>
    <cellStyle name="_x0001_ 8" xfId="26"/>
    <cellStyle name="_x0001_ 9" xfId="27"/>
    <cellStyle name="_x000a__x000a_JournalTemplate=C:\COMFO\CTALK\JOURSTD.TPL_x000a__x000a_LbStateAddress=3 3 0 251 1 89 2 311_x000a__x000a_LbStateJou" xfId="28"/>
    <cellStyle name="_x000a__x000c_" xfId="29"/>
    <cellStyle name="_x000c__x000a_ဠ" xfId="30"/>
    <cellStyle name="_x000d__x000a_JournalTemplate=C:\COMFO\CTALK\JOURSTD.TPL_x000d__x000a_LbStateAddress=3 3 0 251 1 89 2 311_x000d__x000a_LbStateJou" xfId="31"/>
    <cellStyle name="#,##0" xfId="32"/>
    <cellStyle name="#,##0 2" xfId="33"/>
    <cellStyle name="#,##0 3" xfId="34"/>
    <cellStyle name="#,##0_Thành phố-Nhu cau CCTL 2016" xfId="35"/>
    <cellStyle name="%" xfId="36"/>
    <cellStyle name="% 2" xfId="37"/>
    <cellStyle name="%_bo sung du toan  hong linh" xfId="38"/>
    <cellStyle name="%_DU LIEU CAP PHAT CHINH LY" xfId="39"/>
    <cellStyle name="%_DU LIEU CAP PHAT CHINH LY_Nhatki_Chi" xfId="40"/>
    <cellStyle name="%_Nhatki_Chi" xfId="41"/>
    <cellStyle name="%_NHU CAU VA NGUON THUC HIEN CCTL CAP XA" xfId="42"/>
    <cellStyle name="%_PHU LUC CHIEU SANG(13.6.2013)" xfId="43"/>
    <cellStyle name="%_Phụ luc goi 5" xfId="44"/>
    <cellStyle name="%_Phụ luc goi 5 2" xfId="45"/>
    <cellStyle name="%_Phụ luc goi 5_DU LIEU CAP PHAT CHINH LY" xfId="46"/>
    <cellStyle name="%_Phụ luc goi 5_DU LIEU CAP PHAT CHINH LY_Nhatki_Chi" xfId="47"/>
    <cellStyle name="%_Phụ luc goi 5_Nhatki_Chi" xfId="48"/>
    <cellStyle name="%_Phụ luc goi 5_So bao lut (version 1)" xfId="49"/>
    <cellStyle name="%_Phụ luc goi 5_So bao lut (version 1)_Nhatki_Chi" xfId="50"/>
    <cellStyle name="%_Sheet1" xfId="51"/>
    <cellStyle name="%_So bao lut (version 1)" xfId="52"/>
    <cellStyle name="%_So bao lut (version 1)_Nhatki_Chi" xfId="53"/>
    <cellStyle name="%_TH BHXH 2015" xfId="54"/>
    <cellStyle name="%_Thành phố-Nhu cau CCTL 2016" xfId="55"/>
    <cellStyle name="%_THU NS den 21.12.2014" xfId="56"/>
    <cellStyle name="*l_x0010_" xfId="57"/>
    <cellStyle name=",." xfId="58"/>
    <cellStyle name="." xfId="59"/>
    <cellStyle name=". 2" xfId="60"/>
    <cellStyle name="._DU LIEU CAP PHAT CHINH LY" xfId="61"/>
    <cellStyle name=".d©y" xfId="62"/>
    <cellStyle name="??" xfId="63"/>
    <cellStyle name="?? [ - ??1" xfId="64"/>
    <cellStyle name="?? [ - ??2" xfId="65"/>
    <cellStyle name="?? [ - ??3" xfId="66"/>
    <cellStyle name="?? [ - ??4" xfId="67"/>
    <cellStyle name="?? [ - ??5" xfId="68"/>
    <cellStyle name="?? [ - ??6" xfId="69"/>
    <cellStyle name="?? [ - ??7" xfId="70"/>
    <cellStyle name="?? [ - ??8" xfId="71"/>
    <cellStyle name="?? [0.00]_      " xfId="72"/>
    <cellStyle name="?? [0]" xfId="73"/>
    <cellStyle name="?? 2" xfId="74"/>
    <cellStyle name="?? 3" xfId="75"/>
    <cellStyle name="?? 4" xfId="76"/>
    <cellStyle name="?? 5" xfId="77"/>
    <cellStyle name="?? 6" xfId="78"/>
    <cellStyle name="?? 7" xfId="79"/>
    <cellStyle name="?? 8" xfId="80"/>
    <cellStyle name="?? 9" xfId="81"/>
    <cellStyle name="?? m?c 1" xfId="82"/>
    <cellStyle name="?? m?c 2" xfId="83"/>
    <cellStyle name="?? m?c 3" xfId="84"/>
    <cellStyle name="?? m?c 4" xfId="85"/>
    <cellStyle name="?_x001d_??%U©÷u&amp;H©÷9_x0008_? s_x000a__x0007__x0001__x0001_" xfId="86"/>
    <cellStyle name="?_x001d_??%U©÷u&amp;H©÷9_x0008_? s_x000a__x0007__x0001__x0001_ 2" xfId="5557"/>
    <cellStyle name="???? [0.00]_      " xfId="87"/>
    <cellStyle name="??????" xfId="88"/>
    <cellStyle name="?????? 2" xfId="89"/>
    <cellStyle name="?????? 3" xfId="90"/>
    <cellStyle name="??????_Thành phố-Nhu cau CCTL 2016" xfId="91"/>
    <cellStyle name="????_      " xfId="92"/>
    <cellStyle name="???[0]_?? DI" xfId="93"/>
    <cellStyle name="???_?? DI" xfId="94"/>
    <cellStyle name="???R쀀Àok1" xfId="95"/>
    <cellStyle name="??[0]_BRE" xfId="96"/>
    <cellStyle name="??_      " xfId="97"/>
    <cellStyle name="??A? [0]_laroux_1_¢¬???¢â? " xfId="98"/>
    <cellStyle name="??A?_laroux_1_¢¬???¢â? " xfId="99"/>
    <cellStyle name="??u ra" xfId="100"/>
    <cellStyle name="??u vào" xfId="101"/>
    <cellStyle name="?¡±¢¥?_?¨ù??¢´¢¥_¢¬???¢â? " xfId="102"/>
    <cellStyle name="_x0001_?¶æµ_x001b_ºß­ " xfId="103"/>
    <cellStyle name="_x0001_?¶æµ_x001b_ºß­_" xfId="104"/>
    <cellStyle name="?ðÇ%U?&amp;H?_x0008_?s_x000a__x0007__x0001__x0001_" xfId="105"/>
    <cellStyle name="?ðÇ%U?&amp;H?_x0008_?s_x000a__x0007__x0001__x0001_ 2" xfId="5558"/>
    <cellStyle name="[0]_Chi phÝ kh¸c_V" xfId="106"/>
    <cellStyle name="_x0001_\Ô" xfId="107"/>
    <cellStyle name="]_x000d__x000a_Zoomed=1_x000d__x000a_Row=0_x000d__x000a_Column=0_x000d__x000a_Height=0_x000d__x000a_Width=0_x000d__x000a_FontName=FoxFont_x000d__x000a_FontStyle=0_x000d__x000a_FontSize=9_x000d__x000a_PrtFontName=FoxPrin" xfId="108"/>
    <cellStyle name="_! an nhu cau ung von TPCP va HTCMT nam 2011 vung TNB - Doan Cong tac (29-5-2010)" xfId="109"/>
    <cellStyle name="_?_BOOKSHIP" xfId="110"/>
    <cellStyle name="__ [0.00]_PRODUCT DETAIL Q1" xfId="111"/>
    <cellStyle name="__ [0]_1202" xfId="112"/>
    <cellStyle name="__ [0]_1202_Result Red Store Jun" xfId="113"/>
    <cellStyle name="__ [0]_Book1" xfId="114"/>
    <cellStyle name="___(____)______" xfId="115"/>
    <cellStyle name="___[0]_Book1" xfId="116"/>
    <cellStyle name="____ [0.00]_PRODUCT DETAIL Q1" xfId="117"/>
    <cellStyle name="_____PRODUCT DETAIL Q1" xfId="118"/>
    <cellStyle name="____95" xfId="119"/>
    <cellStyle name="____Book1" xfId="120"/>
    <cellStyle name="___1202" xfId="121"/>
    <cellStyle name="___1202_Result Red Store Jun" xfId="122"/>
    <cellStyle name="___1202_Result Red Store Jun_1" xfId="123"/>
    <cellStyle name="___Book1" xfId="124"/>
    <cellStyle name="___Book1_Book1 (9)" xfId="125"/>
    <cellStyle name="___Book1_Feb Delivery Plan-Tuan B" xfId="126"/>
    <cellStyle name="___Book1_Feb Delivery Plan-Tuan B_HEAD ORDER FOR MARCH- CONFIRMED&amp;Calculation" xfId="127"/>
    <cellStyle name="___Book1_Format for Mar Addtional" xfId="128"/>
    <cellStyle name="___Book1_HEAD ORDER FOR MARCH- CONFIRMEDCalculation_Tuan B" xfId="129"/>
    <cellStyle name="___Book1_Result Red Store Jun" xfId="130"/>
    <cellStyle name="___Book1_Theo doi thang 1.2007" xfId="131"/>
    <cellStyle name="___Book1_Theo doi thang 1.2007_HEAD ORDER FOR MARCH- CONFIRMEDCalculation_Tuan B" xfId="132"/>
    <cellStyle name="___kc-elec system check list" xfId="133"/>
    <cellStyle name="___PRODUCT DETAIL Q1" xfId="134"/>
    <cellStyle name="_x0001__090213  Schedule for 2nd evaluation_Tuan B" xfId="135"/>
    <cellStyle name="_1 TONG HOP - CA NA" xfId="136"/>
    <cellStyle name="_1 TONG HOP - CA NA 2" xfId="137"/>
    <cellStyle name="_1.Tong hop KL, GT  - Dien chieu sang HLKB1" xfId="138"/>
    <cellStyle name="_123_DONG_THANH_Moi" xfId="139"/>
    <cellStyle name="_123_DONG_THANH_Moi_131114- Bieu giao du toan CTMTQG 2014 giao" xfId="5559"/>
    <cellStyle name="_123_DONG_THANH_Moi_131114- Bieu giao du toan CTMTQG 2014 giao_Du toan chi NSDP 2017" xfId="5560"/>
    <cellStyle name="_130307 So sanh thuc hien 2012 - du toan 2012 moi (pan khac)" xfId="140"/>
    <cellStyle name="_130313 Mau  bieu bao cao nguon luc cua dia phuong sua" xfId="141"/>
    <cellStyle name="_130818 Tong hop Danh gia thu 2013" xfId="142"/>
    <cellStyle name="_130818 Tong hop Danh gia thu 2013_140921 bu giam thu ND 209" xfId="143"/>
    <cellStyle name="_130818 Tong hop Danh gia thu 2013_140921 bu giam thu ND 209_Phu luc so 5 - sua ngay 04-01" xfId="5611"/>
    <cellStyle name="_130818 Tong hop Danh gia thu 2013_150809  UTH  2015" xfId="5561"/>
    <cellStyle name="_130818 Tong hop Danh gia thu 2013_150809  UTH  2015_Du toan chi NSDP 2017" xfId="5562"/>
    <cellStyle name="_130818 Tong hop Danh gia thu 2013_A141023 UTH nam 2014 (574.100)" xfId="5563"/>
    <cellStyle name="_130818 Tong hop Danh gia thu 2013_A150305 209" xfId="144"/>
    <cellStyle name="_130818 Tong hop Danh gia thu 2013_A151226 UTH 2015 (Tong hop)" xfId="5564"/>
    <cellStyle name="_130818 Tong hop Danh gia thu 2013_A151226 UTH 2015 (Tong hop)_Du toan chi NSDP 2017" xfId="5565"/>
    <cellStyle name="_130818 Tong hop Danh gia thu 2013_A160105 Thu 2015 (tinh theo so tong)" xfId="5566"/>
    <cellStyle name="_130818 Tong hop Danh gia thu 2013_A160120 Thu kho bac nhan nuoc 2015 (dieu chinh Quang Ngai)" xfId="5567"/>
    <cellStyle name="_130818 Tong hop Danh gia thu 2013_A160120 Thu kho bac nhan nuoc 2015 (dieu chinh Quang Ngai)_Du toan chi NSDP 2017" xfId="5568"/>
    <cellStyle name="_130818 Tong hop Danh gia thu 2013_A160201 Thuc hien thu 2014, 2015, 2016 (Bao cao Vu)" xfId="5569"/>
    <cellStyle name="_130818 Tong hop Danh gia thu 2013_A160922 PACD XNK 265-280" xfId="5570"/>
    <cellStyle name="_130818 Tong hop Danh gia thu 2013_Book2" xfId="5571"/>
    <cellStyle name="_130818 Tong hop Danh gia thu 2013_Book2_Du toan chi NSDP 2017" xfId="5572"/>
    <cellStyle name="_130818 Tong hop Danh gia thu 2013_EXTIMATE 2016" xfId="5573"/>
    <cellStyle name="_130818 Tong hop Danh gia thu 2013_REV 2014" xfId="5574"/>
    <cellStyle name="_130818 Tong hop Danh gia thu 2013_REV 2014_Du toan chi NSDP 2017" xfId="5575"/>
    <cellStyle name="_130818 Tong hop Danh gia thu 2013_REV 2015" xfId="5576"/>
    <cellStyle name="_130818 Tong hop Danh gia thu 2013_Thu hang thang" xfId="5577"/>
    <cellStyle name="_130818 Tong hop Danh gia thu 2013_Thu hang thang_Du toan chi NSDP 2017" xfId="5578"/>
    <cellStyle name="_x0001__140310 Tham dinh luong Ca Mau 2013" xfId="5579"/>
    <cellStyle name="_150115 Tong hop thu NSNN theo so KBNN (cong SGD dieu chinh Quang Ngai)" xfId="5580"/>
    <cellStyle name="_150115 Tong hop thu NSNN theo so KBNN (goc)" xfId="5581"/>
    <cellStyle name="_151007 Tang thu lam luong 2014 ra soat" xfId="5582"/>
    <cellStyle name="_160112 Thu kho bac nhan nuoc 2015" xfId="5583"/>
    <cellStyle name="_x0001__160505 BIEU CHI NSDP TREN DAU DAN (BAO GÔM BSCMT)" xfId="145"/>
    <cellStyle name="_160510 Cua khau quoc te duong bo" xfId="5584"/>
    <cellStyle name="_19- Hai Duong-V1" xfId="146"/>
    <cellStyle name="_19- Hai Duong-V1_18_Vinh Phuc_HSV2_2015" xfId="5585"/>
    <cellStyle name="_19- Hai Duong-V1_18_Vinh Phuc_Khai toan_2015" xfId="5586"/>
    <cellStyle name="_19- Hai Duong-V1_33_Khanh Hoa (gui lai)_Bieu mau du toan 2015 _kem CV 1780" xfId="5587"/>
    <cellStyle name="_19- Hai Duong-V1_4 BIEU DU TOAN 2015 -GUI CUC" xfId="5588"/>
    <cellStyle name="_19- Hai Duong-V1_42_Gia Lai_Khai toan DT thu NSNN 2015" xfId="5589"/>
    <cellStyle name="_19- Hai Duong-V1_Bieu chi tiet Toyota - Honda-123" xfId="5590"/>
    <cellStyle name="_19- Hai Duong-V1_Mau thuyet minh 2014 Vinh Phuc" xfId="5591"/>
    <cellStyle name="_19- Hai Duong-V1_TH Ket qua thao luan nam 2015 - Vong 1- TCT (Nhan)" xfId="147"/>
    <cellStyle name="_2013" xfId="148"/>
    <cellStyle name="_26-09 " xfId="149"/>
    <cellStyle name="_26-09 _" xfId="150"/>
    <cellStyle name="_5. Du toan dien chieu sang" xfId="151"/>
    <cellStyle name="_A151225 UTH Thu hai quan 2015" xfId="5592"/>
    <cellStyle name="_A151225 UTH Thu hai quan 2015_Du toan chi NSDP 2017" xfId="5593"/>
    <cellStyle name="_A160105 BANG TONG SO THU NOI DIA NSNN 11 THANG CHI TIET THEO SAC THUE  CHI TIET TINH" xfId="5594"/>
    <cellStyle name="_A160105 Thu 2015 (tinh theo so tong)" xfId="5595"/>
    <cellStyle name="_A160120 Thu kho bac nhan nuoc 2015 (dieu chinh Quang Ngai)" xfId="5596"/>
    <cellStyle name="_A160120 Thu kho bac nhan nuoc 2015 (dieu chinh Quang Ngai)_Du toan chi NSDP 2017" xfId="5597"/>
    <cellStyle name="_A160621 Dia phuong bao cao" xfId="5598"/>
    <cellStyle name="_A160715 Tang thu de lai 2015" xfId="5599"/>
    <cellStyle name="_A160922 PACD XNK 265-280" xfId="5600"/>
    <cellStyle name="_Asimo show 17,18 Apr" xfId="152"/>
    <cellStyle name="_Bang Chi tieu (2)" xfId="153"/>
    <cellStyle name="_Bang Chi tieu (2) 2" xfId="154"/>
    <cellStyle name="_BAO GIA NGAY 24-10-08 (co dam)" xfId="155"/>
    <cellStyle name="_BAO GIA NGAY 24-10-08 (co dam) 2" xfId="156"/>
    <cellStyle name="_BC CV 6403 BKHĐT" xfId="157"/>
    <cellStyle name="_BD-BHN scptd 3-6-10" xfId="158"/>
    <cellStyle name="_x0001__Bieu bang TLP 2016 huyện Lộc Hà 2" xfId="159"/>
    <cellStyle name="_Book1" xfId="160"/>
    <cellStyle name="_Book1 (9)" xfId="161"/>
    <cellStyle name="_Book1 2" xfId="162"/>
    <cellStyle name="_Book1_1" xfId="163"/>
    <cellStyle name="_Book1_1_5. Du toan dien chieu sang" xfId="164"/>
    <cellStyle name="_Book1_1_A160621 Dia phuong bao cao" xfId="5601"/>
    <cellStyle name="_Book1_1_A160715 Tang thu de lai 2015" xfId="5602"/>
    <cellStyle name="_Book1_1_Phụ luc goi 5" xfId="165"/>
    <cellStyle name="_Book1_1_Tuyen (21-7-11)-doan 1" xfId="166"/>
    <cellStyle name="_Book1_131114- Bieu giao du toan CTMTQG 2014 giao" xfId="5603"/>
    <cellStyle name="_Book1_131114- Bieu giao du toan CTMTQG 2014 giao_Du toan chi NSDP 2017" xfId="5604"/>
    <cellStyle name="_Book1_5. Du toan dien chieu sang" xfId="167"/>
    <cellStyle name="_Book1_Book1" xfId="168"/>
    <cellStyle name="_Book1_Book1 2" xfId="169"/>
    <cellStyle name="_Book1_Book1_5. Du toan dien chieu sang" xfId="170"/>
    <cellStyle name="_Book1_Book1_TONG HOP QUYET TOAN THANH PHO 2013" xfId="171"/>
    <cellStyle name="_Book1_Book1_Tuyen (21-7-11)-doan 1" xfId="172"/>
    <cellStyle name="_Book1_Book1_Tuyen (21-7-11)-doan 1 2" xfId="173"/>
    <cellStyle name="_Book1_cap dien ha the - xay dung2" xfId="174"/>
    <cellStyle name="_Book1_cong hang rao" xfId="175"/>
    <cellStyle name="_Book1_IN" xfId="176"/>
    <cellStyle name="_Book1_Kh ql62 (2010) 11-09" xfId="177"/>
    <cellStyle name="_Book1_Khoi luong" xfId="178"/>
    <cellStyle name="_Book1_Khung 2012" xfId="179"/>
    <cellStyle name="_Book1_Phụ luc goi 5" xfId="180"/>
    <cellStyle name="_Book1_phu luc tong ket tinh hinh TH giai doan 03-10 (ngay 30)" xfId="181"/>
    <cellStyle name="_Book1_THUY DIEN DA KHAI THAM DINH" xfId="182"/>
    <cellStyle name="_Book1_THUY DIEN DA KHAI THAM DINH 2" xfId="183"/>
    <cellStyle name="_Book1_Tuyen (21-7-11)-doan 1" xfId="184"/>
    <cellStyle name="_Book1_Tuyen (21-7-11)-doan 1 2" xfId="185"/>
    <cellStyle name="_Book1_Tuyen (21-7-11)-doan 1_TONG HOP QUYET TOAN THANH PHO 2013" xfId="186"/>
    <cellStyle name="_Budget schedule 1H08_Acc dept" xfId="187"/>
    <cellStyle name="_C.cong+B.luong-Sanluong" xfId="188"/>
    <cellStyle name="_cap dien ha the - xay dung2" xfId="189"/>
    <cellStyle name="_Cau Phu Phuong" xfId="190"/>
    <cellStyle name="_Cau Phu Phuong 2" xfId="191"/>
    <cellStyle name="_Chau Thon - Tan Xuan (KCS 8-12-06)" xfId="192"/>
    <cellStyle name="_Chau Thon - Tan Xuan (KCS 8-12-06) 2" xfId="193"/>
    <cellStyle name="_cong hang rao" xfId="194"/>
    <cellStyle name="_cong vien cay xanh" xfId="195"/>
    <cellStyle name="_Copy of Market 2007" xfId="196"/>
    <cellStyle name="_DCG TT09 G2 3.12.2007" xfId="197"/>
    <cellStyle name="_DCG TT09 G2 3.12.2007 2" xfId="198"/>
    <cellStyle name="_DCG TT09 G2 3.12.2007_TONG HOP QUYET TOAN THANH PHO 2013" xfId="199"/>
    <cellStyle name="_Dec 06 Plan1" xfId="200"/>
    <cellStyle name="_Dec 06 Plan1_Format for Feb,07" xfId="201"/>
    <cellStyle name="_Dec 06 Plan1_Format for Feb,07_HEAD ORDER FOR MARCH- CONFIRMED&amp;Calculation" xfId="202"/>
    <cellStyle name="_Dec 06 Plan1_Format for Mar Addtional" xfId="203"/>
    <cellStyle name="_Dec 06 Plan1_HEAD ORDER FOR MARCH- CONFIRMED&amp;Calculation" xfId="204"/>
    <cellStyle name="_Dec 06 Plan1_HEAD ORDER FOR MARCH- CONFIRMED&amp;Calculation_Theo doi thang 3.2007" xfId="205"/>
    <cellStyle name="_Dec Delivery Plan Summary 06-Mr.Khanh" xfId="206"/>
    <cellStyle name="_Dec Delivery Plan Summary 06-Mr.Khanh_HEAD ORDER FOR MARCH- CONFIRMEDCalculation_Tuan B" xfId="207"/>
    <cellStyle name="_Dec Delivery Plan Summary 06-Mr.Khanh_Theo doi thang 3.2007" xfId="208"/>
    <cellStyle name="_DG 2012-DT2013 - Theo sac thue -sua" xfId="209"/>
    <cellStyle name="_DG 2012-DT2013 - Theo sac thue -sua_120907 Thu tang them 4500" xfId="210"/>
    <cellStyle name="_DG 2012-DT2013 - Theo sac thue -sua_27-8Tong hop PA uoc 2012-DT 2013 -PA 420.000 ty-490.000 ty chuyen doi" xfId="211"/>
    <cellStyle name="_dien chieu sang" xfId="212"/>
    <cellStyle name="_dieu chinh theo TT so03 -TB234 ngay 8-4" xfId="213"/>
    <cellStyle name="_DO-D1500-KHONG CO TRONG DT" xfId="214"/>
    <cellStyle name="_DO-D1500-KHONG CO TRONG DT 2" xfId="215"/>
    <cellStyle name="_DON GIA GIAOTHAU TRU CHONG GIA QUANG DAI" xfId="216"/>
    <cellStyle name="_DON GIA GIAOTHAU TRU CHONG GIA QUANG DAI 2" xfId="217"/>
    <cellStyle name="_x0001__DT 2015 (Gui chuyen quan)" xfId="218"/>
    <cellStyle name="_DT khu DT long bien theo 179" xfId="219"/>
    <cellStyle name="_DT ma kem" xfId="220"/>
    <cellStyle name="_Du toan duong day va TBA QT " xfId="221"/>
    <cellStyle name="_Du toan PS Goi 2 theo bb ngày 31.7 va 1.9. trinh  (DG moi)" xfId="222"/>
    <cellStyle name="_Du toan PS goi01" xfId="223"/>
    <cellStyle name="_Du toan PS goi01 2" xfId="224"/>
    <cellStyle name="_Duyet TK thay đôi" xfId="225"/>
    <cellStyle name="_ET_STYLE_NoName_00_" xfId="226"/>
    <cellStyle name="_ET_STYLE_NoName_00_ 2" xfId="227"/>
    <cellStyle name="_ET_STYLE_NoName_00__TONG HOP QUYET TOAN THANH PHO 2013" xfId="228"/>
    <cellStyle name="_Feb Delivery Plan-Tuan B" xfId="229"/>
    <cellStyle name="_Feb Delivery Plan-Tuan B_HEAD ORDER FOR MARCH- CONFIRMED&amp;Calculation" xfId="230"/>
    <cellStyle name="_Feb Delivery Plan-Tuan B_HEAD ORDER FOR MARCH- CONFIRMED&amp;Calculation_Theo doi thang 3.2007" xfId="231"/>
    <cellStyle name="_Feb Delivery Plan-Tuan B_Theo doi thang 3.2007" xfId="232"/>
    <cellStyle name="_Gia goi 1" xfId="233"/>
    <cellStyle name="_Gia-Dai tuong niem liet sy" xfId="234"/>
    <cellStyle name="_Goi 1 A tham tra" xfId="235"/>
    <cellStyle name="_Goi 1 A tham tra 2" xfId="236"/>
    <cellStyle name="_Goi 1 in 20.4" xfId="237"/>
    <cellStyle name="_Goi 1 in 20.4 sua" xfId="238"/>
    <cellStyle name="_Goi 1in tong NT(da kiem tra)" xfId="239"/>
    <cellStyle name="_Goi 1in tong NT(da kiem tra) 2" xfId="240"/>
    <cellStyle name="_Goi 2 in20.4" xfId="241"/>
    <cellStyle name="_Goi 2- My Ly Ban trinh" xfId="242"/>
    <cellStyle name="_Goi 2- My Ly Ban trinh 2" xfId="243"/>
    <cellStyle name="_GOITHAUSO2" xfId="244"/>
    <cellStyle name="_GOITHAUSO3" xfId="245"/>
    <cellStyle name="_GOITHAUSO4" xfId="246"/>
    <cellStyle name="_x0001__Gửi Tr.phong DT136 2016" xfId="247"/>
    <cellStyle name="_HaHoa_TDT_DienCSang" xfId="248"/>
    <cellStyle name="_HaHoa19-5-07" xfId="249"/>
    <cellStyle name="_HEAD ORDER FOR MARCH- CONFIRMEDCalculation_Tuan B" xfId="250"/>
    <cellStyle name="_Hoi nghi" xfId="251"/>
    <cellStyle name="_HS thau" xfId="252"/>
    <cellStyle name="_Huong CHI tieu Nhiem vu CTMTQG 2014(1)" xfId="5612"/>
    <cellStyle name="_Imp" xfId="253"/>
    <cellStyle name="_Imp_2" xfId="254"/>
    <cellStyle name="_Imp_2_Budget for year 2006" xfId="255"/>
    <cellStyle name="_Imp_2_Budgeting form 2006" xfId="256"/>
    <cellStyle name="_Imp_2_Budgeting form 2006 (2)" xfId="257"/>
    <cellStyle name="_Imp_2_bugdet khanh" xfId="258"/>
    <cellStyle name="_Imp_2_Service Activities Plan in 2005" xfId="259"/>
    <cellStyle name="_Imp_3" xfId="260"/>
    <cellStyle name="_Imp_4" xfId="261"/>
    <cellStyle name="_Imp_5" xfId="262"/>
    <cellStyle name="_Imp_5_Budget-05-1H-action plan-050425-rvs-short" xfId="263"/>
    <cellStyle name="_Imp_5_Service Activities Plan in 2005" xfId="264"/>
    <cellStyle name="_Imp_6" xfId="265"/>
    <cellStyle name="_Imp_6_Asimo show 17,18 Apr" xfId="266"/>
    <cellStyle name="_Imp_6_Layout check list" xfId="267"/>
    <cellStyle name="_Imp_7" xfId="268"/>
    <cellStyle name="_Imp_7_Budget for year 2006" xfId="269"/>
    <cellStyle name="_Imp_7_Budgeting form 2006" xfId="270"/>
    <cellStyle name="_Imp_7_Budgeting form 2006 (2)" xfId="271"/>
    <cellStyle name="_Imp_7_bugdet khanh" xfId="272"/>
    <cellStyle name="_Imp_8" xfId="273"/>
    <cellStyle name="_Imp_9" xfId="274"/>
    <cellStyle name="_Imp_A" xfId="275"/>
    <cellStyle name="_Imp_B" xfId="276"/>
    <cellStyle name="_Imp_B_Asimo show 17,18 Apr" xfId="277"/>
    <cellStyle name="_Imp_B_Layout check list" xfId="278"/>
    <cellStyle name="_Imp_Budget-05-1H-action plan-050425-rvs-short" xfId="279"/>
    <cellStyle name="_Imp_Service Activities Plan in 2005" xfId="280"/>
    <cellStyle name="_IN" xfId="281"/>
    <cellStyle name="_Kh ql62 (2010) 11-09" xfId="282"/>
    <cellStyle name="_KH.DTC.gd2016-2020 tinh (T2-2015)" xfId="5613"/>
    <cellStyle name="_Khoi luong" xfId="283"/>
    <cellStyle name="_Khoi luong QL8B" xfId="284"/>
    <cellStyle name="_Khoi luong QL8B 2" xfId="285"/>
    <cellStyle name="_Khoi luong QL8B_TONG HOP QUYET TOAN THANH PHO 2013" xfId="286"/>
    <cellStyle name="_Khung 2012" xfId="287"/>
    <cellStyle name="_KL hoan thanh+PS 15.12.08 theo ban ve." xfId="288"/>
    <cellStyle name="_KL hoan thanh+PS 15.12.08 theo ban ve. 2" xfId="289"/>
    <cellStyle name="_KLdao chuan" xfId="290"/>
    <cellStyle name="_KT (2)" xfId="291"/>
    <cellStyle name="_KT (2) 2" xfId="292"/>
    <cellStyle name="_KT (2) 3" xfId="293"/>
    <cellStyle name="_KT (2)_1" xfId="294"/>
    <cellStyle name="_KT (2)_1 2" xfId="295"/>
    <cellStyle name="_KT (2)_1 3" xfId="296"/>
    <cellStyle name="_KT (2)_1_160505 BIEU CHI NSDP TREN DAU DAN (BAO GÔM BSCMT)" xfId="297"/>
    <cellStyle name="_KT (2)_1_DT 2015 (Gui chuyen quan)" xfId="298"/>
    <cellStyle name="_KT (2)_1_Gửi Tr.phong DT136 2016" xfId="299"/>
    <cellStyle name="_KT (2)_1_Lora-tungchau" xfId="300"/>
    <cellStyle name="_KT (2)_1_Lora-tungchau 2" xfId="301"/>
    <cellStyle name="_KT (2)_1_NHU CAU VA NGUON THUC HIEN CCTL CAP XA" xfId="302"/>
    <cellStyle name="_KT (2)_1_Qt-HT3PQ1(CauKho)" xfId="303"/>
    <cellStyle name="_KT (2)_1_Thành phố-Nhu cau CCTL 2016" xfId="304"/>
    <cellStyle name="_KT (2)_1_Tuyen (21-7-11)-doan 1" xfId="305"/>
    <cellStyle name="_KT (2)_160505 BIEU CHI NSDP TREN DAU DAN (BAO GÔM BSCMT)" xfId="306"/>
    <cellStyle name="_KT (2)_2" xfId="307"/>
    <cellStyle name="_KT (2)_2_TG-TH" xfId="308"/>
    <cellStyle name="_KT (2)_2_TG-TH 2" xfId="309"/>
    <cellStyle name="_KT (2)_2_TG-TH 3" xfId="310"/>
    <cellStyle name="_KT (2)_2_TG-TH_160505 BIEU CHI NSDP TREN DAU DAN (BAO GÔM BSCMT)" xfId="311"/>
    <cellStyle name="_KT (2)_2_TG-TH_5. Du toan dien chieu sang" xfId="312"/>
    <cellStyle name="_KT (2)_2_TG-TH_ApGiaVatTu_cayxanh_latgach" xfId="313"/>
    <cellStyle name="_KT (2)_2_TG-TH_BANG TONG HOP TINH HINH THANH QUYET TOAN (MOI I)" xfId="314"/>
    <cellStyle name="_KT (2)_2_TG-TH_BAO GIA NGAY 24-10-08 (co dam)" xfId="315"/>
    <cellStyle name="_KT (2)_2_TG-TH_BC CV 6403 BKHĐT" xfId="316"/>
    <cellStyle name="_KT (2)_2_TG-TH_BC NQ11-CP - chinh sua lai" xfId="317"/>
    <cellStyle name="_KT (2)_2_TG-TH_BC NQ11-CP-Quynh sau bieu so3" xfId="318"/>
    <cellStyle name="_KT (2)_2_TG-TH_BC_NQ11-CP_-_Thao_sua_lai" xfId="319"/>
    <cellStyle name="_KT (2)_2_TG-TH_Bieu bang TLP 2016 huyện Lộc Hà 2" xfId="320"/>
    <cellStyle name="_KT (2)_2_TG-TH_Book1" xfId="321"/>
    <cellStyle name="_KT (2)_2_TG-TH_Book1_1" xfId="322"/>
    <cellStyle name="_KT (2)_2_TG-TH_Book1_1_BC CV 6403 BKHĐT" xfId="323"/>
    <cellStyle name="_KT (2)_2_TG-TH_Book1_1_Luy ke von ung nam 2011 -Thoa gui ngay 12-8-2012" xfId="324"/>
    <cellStyle name="_KT (2)_2_TG-TH_Book1_2" xfId="325"/>
    <cellStyle name="_KT (2)_2_TG-TH_Book1_2_BC CV 6403 BKHĐT" xfId="326"/>
    <cellStyle name="_KT (2)_2_TG-TH_Book1_2_Luy ke von ung nam 2011 -Thoa gui ngay 12-8-2012" xfId="327"/>
    <cellStyle name="_KT (2)_2_TG-TH_Book1_BC CV 6403 BKHĐT" xfId="328"/>
    <cellStyle name="_KT (2)_2_TG-TH_Book1_Luy ke von ung nam 2011 -Thoa gui ngay 12-8-2012" xfId="329"/>
    <cellStyle name="_KT (2)_2_TG-TH_CAU Khanh Nam(Thi Cong)" xfId="330"/>
    <cellStyle name="_KT (2)_2_TG-TH_ChiHuong_ApGia" xfId="331"/>
    <cellStyle name="_KT (2)_2_TG-TH_CoCauPhi (version 1)" xfId="332"/>
    <cellStyle name="_KT (2)_2_TG-TH_DAU NOI PL-CL TAI PHU LAMHC" xfId="333"/>
    <cellStyle name="_KT (2)_2_TG-TH_DT 2015 (Gui chuyen quan)" xfId="334"/>
    <cellStyle name="_KT (2)_2_TG-TH_DU TRU VAT TU" xfId="335"/>
    <cellStyle name="_KT (2)_2_TG-TH_DU TRU VAT TU 2" xfId="336"/>
    <cellStyle name="_KT (2)_2_TG-TH_Gửi Tr.phong DT136 2016" xfId="337"/>
    <cellStyle name="_KT (2)_2_TG-TH_Lora-tungchau" xfId="338"/>
    <cellStyle name="_KT (2)_2_TG-TH_Luy ke von ung nam 2011 -Thoa gui ngay 12-8-2012" xfId="339"/>
    <cellStyle name="_KT (2)_2_TG-TH_NhanCong" xfId="340"/>
    <cellStyle name="_KT (2)_2_TG-TH_NHU CAU VA NGUON THUC HIEN CCTL CAP XA" xfId="341"/>
    <cellStyle name="_KT (2)_2_TG-TH_PHU LUC CHIEU SANG(13.6.2013)" xfId="342"/>
    <cellStyle name="_KT (2)_2_TG-TH_Phụ luc goi 5" xfId="343"/>
    <cellStyle name="_KT (2)_2_TG-TH_Phụ luc goi 5 2" xfId="344"/>
    <cellStyle name="_KT (2)_2_TG-TH_phu luc tong ket tinh hinh TH giai doan 03-10 (ngay 30)" xfId="345"/>
    <cellStyle name="_KT (2)_2_TG-TH_PL bien phap cong trinh 22.9.2016" xfId="346"/>
    <cellStyle name="_KT (2)_2_TG-TH_Qt-HT3PQ1(CauKho)" xfId="347"/>
    <cellStyle name="_KT (2)_2_TG-TH_Sheet1" xfId="348"/>
    <cellStyle name="_KT (2)_2_TG-TH_Thành phố-Nhu cau CCTL 2016" xfId="349"/>
    <cellStyle name="_KT (2)_2_TG-TH_THUY DIEN DA KHAI THAM DINH" xfId="350"/>
    <cellStyle name="_KT (2)_2_TG-TH_TLP 2016 sửa lại gui STC 21.9.2016" xfId="351"/>
    <cellStyle name="_KT (2)_2_TG-TH_Tuyen (21-7-11)-doan 1" xfId="352"/>
    <cellStyle name="_KT (2)_2_TG-TH_ÿÿÿÿÿ" xfId="353"/>
    <cellStyle name="_KT (2)_2_TG-TH_ÿÿÿÿÿ 2" xfId="354"/>
    <cellStyle name="_KT (2)_3" xfId="355"/>
    <cellStyle name="_KT (2)_3_TG-TH" xfId="356"/>
    <cellStyle name="_KT (2)_3_TG-TH 2" xfId="357"/>
    <cellStyle name="_KT (2)_3_TG-TH 3" xfId="358"/>
    <cellStyle name="_KT (2)_3_TG-TH_160505 BIEU CHI NSDP TREN DAU DAN (BAO GÔM BSCMT)" xfId="359"/>
    <cellStyle name="_KT (2)_3_TG-TH_Book1" xfId="360"/>
    <cellStyle name="_KT (2)_3_TG-TH_Book1 2" xfId="361"/>
    <cellStyle name="_KT (2)_3_TG-TH_DT 2015 (Gui chuyen quan)" xfId="362"/>
    <cellStyle name="_KT (2)_3_TG-TH_Gửi Tr.phong DT136 2016" xfId="363"/>
    <cellStyle name="_KT (2)_3_TG-TH_Lora-tungchau" xfId="364"/>
    <cellStyle name="_KT (2)_3_TG-TH_Lora-tungchau 2" xfId="365"/>
    <cellStyle name="_KT (2)_3_TG-TH_NHU CAU VA NGUON THUC HIEN CCTL CAP XA" xfId="366"/>
    <cellStyle name="_KT (2)_3_TG-TH_PERSONAL" xfId="367"/>
    <cellStyle name="_KT (2)_3_TG-TH_PERSONAL 2" xfId="368"/>
    <cellStyle name="_KT (2)_3_TG-TH_PERSONAL_BC CV 6403 BKHĐT" xfId="369"/>
    <cellStyle name="_KT (2)_3_TG-TH_PERSONAL_Book1" xfId="370"/>
    <cellStyle name="_KT (2)_3_TG-TH_PERSONAL_Luy ke von ung nam 2011 -Thoa gui ngay 12-8-2012" xfId="371"/>
    <cellStyle name="_KT (2)_3_TG-TH_PERSONAL_Tong hop KHCB 2001" xfId="372"/>
    <cellStyle name="_KT (2)_3_TG-TH_Qt-HT3PQ1(CauKho)" xfId="373"/>
    <cellStyle name="_KT (2)_3_TG-TH_Thành phố-Nhu cau CCTL 2016" xfId="374"/>
    <cellStyle name="_KT (2)_3_TG-TH_THUY DIEN DA KHAI THAM DINH" xfId="375"/>
    <cellStyle name="_KT (2)_3_TG-TH_THUY DIEN DA KHAI THAM DINH 2" xfId="376"/>
    <cellStyle name="_KT (2)_3_TG-TH_Tuyen (21-7-11)-doan 1" xfId="377"/>
    <cellStyle name="_KT (2)_4" xfId="378"/>
    <cellStyle name="_KT (2)_4 2" xfId="379"/>
    <cellStyle name="_KT (2)_4 3" xfId="380"/>
    <cellStyle name="_KT (2)_4_160505 BIEU CHI NSDP TREN DAU DAN (BAO GÔM BSCMT)" xfId="381"/>
    <cellStyle name="_KT (2)_4_5. Du toan dien chieu sang" xfId="382"/>
    <cellStyle name="_KT (2)_4_ApGiaVatTu_cayxanh_latgach" xfId="383"/>
    <cellStyle name="_KT (2)_4_BANG TONG HOP TINH HINH THANH QUYET TOAN (MOI I)" xfId="384"/>
    <cellStyle name="_KT (2)_4_BAO GIA NGAY 24-10-08 (co dam)" xfId="385"/>
    <cellStyle name="_KT (2)_4_BC CV 6403 BKHĐT" xfId="386"/>
    <cellStyle name="_KT (2)_4_BC NQ11-CP - chinh sua lai" xfId="387"/>
    <cellStyle name="_KT (2)_4_BC NQ11-CP-Quynh sau bieu so3" xfId="388"/>
    <cellStyle name="_KT (2)_4_BC_NQ11-CP_-_Thao_sua_lai" xfId="389"/>
    <cellStyle name="_KT (2)_4_Bieu bang TLP 2016 huyện Lộc Hà 2" xfId="390"/>
    <cellStyle name="_KT (2)_4_Book1" xfId="391"/>
    <cellStyle name="_KT (2)_4_Book1_1" xfId="392"/>
    <cellStyle name="_KT (2)_4_Book1_1_BC CV 6403 BKHĐT" xfId="393"/>
    <cellStyle name="_KT (2)_4_Book1_1_Luy ke von ung nam 2011 -Thoa gui ngay 12-8-2012" xfId="394"/>
    <cellStyle name="_KT (2)_4_Book1_2" xfId="395"/>
    <cellStyle name="_KT (2)_4_Book1_2_BC CV 6403 BKHĐT" xfId="396"/>
    <cellStyle name="_KT (2)_4_Book1_2_Luy ke von ung nam 2011 -Thoa gui ngay 12-8-2012" xfId="397"/>
    <cellStyle name="_KT (2)_4_Book1_BC CV 6403 BKHĐT" xfId="398"/>
    <cellStyle name="_KT (2)_4_Book1_Luy ke von ung nam 2011 -Thoa gui ngay 12-8-2012" xfId="399"/>
    <cellStyle name="_KT (2)_4_CAU Khanh Nam(Thi Cong)" xfId="400"/>
    <cellStyle name="_KT (2)_4_ChiHuong_ApGia" xfId="401"/>
    <cellStyle name="_KT (2)_4_CoCauPhi (version 1)" xfId="402"/>
    <cellStyle name="_KT (2)_4_DAU NOI PL-CL TAI PHU LAMHC" xfId="403"/>
    <cellStyle name="_KT (2)_4_DT 2015 (Gui chuyen quan)" xfId="404"/>
    <cellStyle name="_KT (2)_4_DU TRU VAT TU" xfId="405"/>
    <cellStyle name="_KT (2)_4_DU TRU VAT TU 2" xfId="406"/>
    <cellStyle name="_KT (2)_4_Gửi Tr.phong DT136 2016" xfId="407"/>
    <cellStyle name="_KT (2)_4_Lora-tungchau" xfId="408"/>
    <cellStyle name="_KT (2)_4_Luy ke von ung nam 2011 -Thoa gui ngay 12-8-2012" xfId="409"/>
    <cellStyle name="_KT (2)_4_NhanCong" xfId="410"/>
    <cellStyle name="_KT (2)_4_NHU CAU VA NGUON THUC HIEN CCTL CAP XA" xfId="411"/>
    <cellStyle name="_KT (2)_4_PHU LUC CHIEU SANG(13.6.2013)" xfId="412"/>
    <cellStyle name="_KT (2)_4_Phụ luc goi 5" xfId="413"/>
    <cellStyle name="_KT (2)_4_Phụ luc goi 5 2" xfId="414"/>
    <cellStyle name="_KT (2)_4_phu luc tong ket tinh hinh TH giai doan 03-10 (ngay 30)" xfId="415"/>
    <cellStyle name="_KT (2)_4_PL bien phap cong trinh 22.9.2016" xfId="416"/>
    <cellStyle name="_KT (2)_4_Qt-HT3PQ1(CauKho)" xfId="417"/>
    <cellStyle name="_KT (2)_4_Sheet1" xfId="418"/>
    <cellStyle name="_KT (2)_4_TG-TH" xfId="419"/>
    <cellStyle name="_KT (2)_4_Thành phố-Nhu cau CCTL 2016" xfId="420"/>
    <cellStyle name="_KT (2)_4_THUY DIEN DA KHAI THAM DINH" xfId="421"/>
    <cellStyle name="_KT (2)_4_TLP 2016 sửa lại gui STC 21.9.2016" xfId="422"/>
    <cellStyle name="_KT (2)_4_Tuyen (21-7-11)-doan 1" xfId="423"/>
    <cellStyle name="_KT (2)_4_ÿÿÿÿÿ" xfId="424"/>
    <cellStyle name="_KT (2)_4_ÿÿÿÿÿ 2" xfId="425"/>
    <cellStyle name="_KT (2)_5" xfId="426"/>
    <cellStyle name="_KT (2)_5_5. Du toan dien chieu sang" xfId="427"/>
    <cellStyle name="_KT (2)_5_ApGiaVatTu_cayxanh_latgach" xfId="428"/>
    <cellStyle name="_KT (2)_5_BANG TONG HOP TINH HINH THANH QUYET TOAN (MOI I)" xfId="429"/>
    <cellStyle name="_KT (2)_5_BAO GIA NGAY 24-10-08 (co dam)" xfId="430"/>
    <cellStyle name="_KT (2)_5_BC CV 6403 BKHĐT" xfId="431"/>
    <cellStyle name="_KT (2)_5_BC NQ11-CP - chinh sua lai" xfId="432"/>
    <cellStyle name="_KT (2)_5_BC NQ11-CP-Quynh sau bieu so3" xfId="433"/>
    <cellStyle name="_KT (2)_5_BC_NQ11-CP_-_Thao_sua_lai" xfId="434"/>
    <cellStyle name="_KT (2)_5_Bieu bang TLP 2016 huyện Lộc Hà 2" xfId="435"/>
    <cellStyle name="_KT (2)_5_Book1" xfId="436"/>
    <cellStyle name="_KT (2)_5_Book1_1" xfId="437"/>
    <cellStyle name="_KT (2)_5_Book1_1_BC CV 6403 BKHĐT" xfId="438"/>
    <cellStyle name="_KT (2)_5_Book1_1_Luy ke von ung nam 2011 -Thoa gui ngay 12-8-2012" xfId="439"/>
    <cellStyle name="_KT (2)_5_Book1_2" xfId="440"/>
    <cellStyle name="_KT (2)_5_Book1_2_BC CV 6403 BKHĐT" xfId="441"/>
    <cellStyle name="_KT (2)_5_Book1_2_Luy ke von ung nam 2011 -Thoa gui ngay 12-8-2012" xfId="442"/>
    <cellStyle name="_KT (2)_5_Book1_BC CV 6403 BKHĐT" xfId="443"/>
    <cellStyle name="_KT (2)_5_Book1_Luy ke von ung nam 2011 -Thoa gui ngay 12-8-2012" xfId="444"/>
    <cellStyle name="_KT (2)_5_CAU Khanh Nam(Thi Cong)" xfId="445"/>
    <cellStyle name="_KT (2)_5_ChiHuong_ApGia" xfId="446"/>
    <cellStyle name="_KT (2)_5_CoCauPhi (version 1)" xfId="447"/>
    <cellStyle name="_KT (2)_5_DAU NOI PL-CL TAI PHU LAMHC" xfId="448"/>
    <cellStyle name="_KT (2)_5_DU TRU VAT TU" xfId="449"/>
    <cellStyle name="_KT (2)_5_DU TRU VAT TU 2" xfId="450"/>
    <cellStyle name="_KT (2)_5_Lora-tungchau" xfId="451"/>
    <cellStyle name="_KT (2)_5_Luy ke von ung nam 2011 -Thoa gui ngay 12-8-2012" xfId="452"/>
    <cellStyle name="_KT (2)_5_NhanCong" xfId="453"/>
    <cellStyle name="_KT (2)_5_PHU LUC CHIEU SANG(13.6.2013)" xfId="454"/>
    <cellStyle name="_KT (2)_5_Phụ luc goi 5" xfId="455"/>
    <cellStyle name="_KT (2)_5_Phụ luc goi 5 2" xfId="456"/>
    <cellStyle name="_KT (2)_5_phu luc tong ket tinh hinh TH giai doan 03-10 (ngay 30)" xfId="457"/>
    <cellStyle name="_KT (2)_5_PL bien phap cong trinh 22.9.2016" xfId="458"/>
    <cellStyle name="_KT (2)_5_Qt-HT3PQ1(CauKho)" xfId="459"/>
    <cellStyle name="_KT (2)_5_Sheet1" xfId="460"/>
    <cellStyle name="_KT (2)_5_THUY DIEN DA KHAI THAM DINH" xfId="461"/>
    <cellStyle name="_KT (2)_5_TLP 2016 sửa lại gui STC 21.9.2016" xfId="462"/>
    <cellStyle name="_KT (2)_5_Tuyen (21-7-11)-doan 1" xfId="463"/>
    <cellStyle name="_KT (2)_5_ÿÿÿÿÿ" xfId="464"/>
    <cellStyle name="_KT (2)_5_ÿÿÿÿÿ 2" xfId="465"/>
    <cellStyle name="_KT (2)_Book1" xfId="466"/>
    <cellStyle name="_KT (2)_Book1 2" xfId="467"/>
    <cellStyle name="_KT (2)_DT 2015 (Gui chuyen quan)" xfId="468"/>
    <cellStyle name="_KT (2)_Gửi Tr.phong DT136 2016" xfId="469"/>
    <cellStyle name="_KT (2)_Lora-tungchau" xfId="470"/>
    <cellStyle name="_KT (2)_Lora-tungchau 2" xfId="471"/>
    <cellStyle name="_KT (2)_NHU CAU VA NGUON THUC HIEN CCTL CAP XA" xfId="472"/>
    <cellStyle name="_KT (2)_PERSONAL" xfId="473"/>
    <cellStyle name="_KT (2)_PERSONAL 2" xfId="474"/>
    <cellStyle name="_KT (2)_PERSONAL_BC CV 6403 BKHĐT" xfId="475"/>
    <cellStyle name="_KT (2)_PERSONAL_Book1" xfId="476"/>
    <cellStyle name="_KT (2)_PERSONAL_Luy ke von ung nam 2011 -Thoa gui ngay 12-8-2012" xfId="477"/>
    <cellStyle name="_KT (2)_PERSONAL_Tong hop KHCB 2001" xfId="478"/>
    <cellStyle name="_KT (2)_Qt-HT3PQ1(CauKho)" xfId="479"/>
    <cellStyle name="_KT (2)_TG-TH" xfId="480"/>
    <cellStyle name="_KT (2)_Thành phố-Nhu cau CCTL 2016" xfId="481"/>
    <cellStyle name="_KT (2)_THUY DIEN DA KHAI THAM DINH" xfId="482"/>
    <cellStyle name="_KT (2)_THUY DIEN DA KHAI THAM DINH 2" xfId="483"/>
    <cellStyle name="_KT (2)_Tuyen (21-7-11)-doan 1" xfId="484"/>
    <cellStyle name="_KT_TG" xfId="485"/>
    <cellStyle name="_KT_TG_1" xfId="486"/>
    <cellStyle name="_KT_TG_1_5. Du toan dien chieu sang" xfId="487"/>
    <cellStyle name="_KT_TG_1_ApGiaVatTu_cayxanh_latgach" xfId="488"/>
    <cellStyle name="_KT_TG_1_BANG TONG HOP TINH HINH THANH QUYET TOAN (MOI I)" xfId="489"/>
    <cellStyle name="_KT_TG_1_BAO GIA NGAY 24-10-08 (co dam)" xfId="490"/>
    <cellStyle name="_KT_TG_1_BC CV 6403 BKHĐT" xfId="491"/>
    <cellStyle name="_KT_TG_1_BC NQ11-CP - chinh sua lai" xfId="492"/>
    <cellStyle name="_KT_TG_1_BC NQ11-CP-Quynh sau bieu so3" xfId="493"/>
    <cellStyle name="_KT_TG_1_BC_NQ11-CP_-_Thao_sua_lai" xfId="494"/>
    <cellStyle name="_KT_TG_1_Bieu bang TLP 2016 huyện Lộc Hà 2" xfId="495"/>
    <cellStyle name="_KT_TG_1_Book1" xfId="496"/>
    <cellStyle name="_KT_TG_1_Book1_1" xfId="497"/>
    <cellStyle name="_KT_TG_1_Book1_1_BC CV 6403 BKHĐT" xfId="498"/>
    <cellStyle name="_KT_TG_1_Book1_1_Luy ke von ung nam 2011 -Thoa gui ngay 12-8-2012" xfId="499"/>
    <cellStyle name="_KT_TG_1_Book1_2" xfId="500"/>
    <cellStyle name="_KT_TG_1_Book1_2_BC CV 6403 BKHĐT" xfId="501"/>
    <cellStyle name="_KT_TG_1_Book1_2_Luy ke von ung nam 2011 -Thoa gui ngay 12-8-2012" xfId="502"/>
    <cellStyle name="_KT_TG_1_Book1_BC CV 6403 BKHĐT" xfId="503"/>
    <cellStyle name="_KT_TG_1_Book1_Luy ke von ung nam 2011 -Thoa gui ngay 12-8-2012" xfId="504"/>
    <cellStyle name="_KT_TG_1_CAU Khanh Nam(Thi Cong)" xfId="505"/>
    <cellStyle name="_KT_TG_1_ChiHuong_ApGia" xfId="506"/>
    <cellStyle name="_KT_TG_1_CoCauPhi (version 1)" xfId="507"/>
    <cellStyle name="_KT_TG_1_DAU NOI PL-CL TAI PHU LAMHC" xfId="508"/>
    <cellStyle name="_KT_TG_1_DU TRU VAT TU" xfId="509"/>
    <cellStyle name="_KT_TG_1_DU TRU VAT TU 2" xfId="510"/>
    <cellStyle name="_KT_TG_1_Lora-tungchau" xfId="511"/>
    <cellStyle name="_KT_TG_1_Luy ke von ung nam 2011 -Thoa gui ngay 12-8-2012" xfId="512"/>
    <cellStyle name="_KT_TG_1_NhanCong" xfId="513"/>
    <cellStyle name="_KT_TG_1_PHU LUC CHIEU SANG(13.6.2013)" xfId="514"/>
    <cellStyle name="_KT_TG_1_Phụ luc goi 5" xfId="515"/>
    <cellStyle name="_KT_TG_1_Phụ luc goi 5 2" xfId="516"/>
    <cellStyle name="_KT_TG_1_phu luc tong ket tinh hinh TH giai doan 03-10 (ngay 30)" xfId="517"/>
    <cellStyle name="_KT_TG_1_PL bien phap cong trinh 22.9.2016" xfId="518"/>
    <cellStyle name="_KT_TG_1_Qt-HT3PQ1(CauKho)" xfId="519"/>
    <cellStyle name="_KT_TG_1_Sheet1" xfId="520"/>
    <cellStyle name="_KT_TG_1_THUY DIEN DA KHAI THAM DINH" xfId="521"/>
    <cellStyle name="_KT_TG_1_TLP 2016 sửa lại gui STC 21.9.2016" xfId="522"/>
    <cellStyle name="_KT_TG_1_Tuyen (21-7-11)-doan 1" xfId="523"/>
    <cellStyle name="_KT_TG_1_ÿÿÿÿÿ" xfId="524"/>
    <cellStyle name="_KT_TG_1_ÿÿÿÿÿ 2" xfId="525"/>
    <cellStyle name="_KT_TG_2" xfId="526"/>
    <cellStyle name="_KT_TG_2 2" xfId="527"/>
    <cellStyle name="_KT_TG_2 3" xfId="528"/>
    <cellStyle name="_KT_TG_2_160505 BIEU CHI NSDP TREN DAU DAN (BAO GÔM BSCMT)" xfId="529"/>
    <cellStyle name="_KT_TG_2_5. Du toan dien chieu sang" xfId="530"/>
    <cellStyle name="_KT_TG_2_ApGiaVatTu_cayxanh_latgach" xfId="531"/>
    <cellStyle name="_KT_TG_2_BANG TONG HOP TINH HINH THANH QUYET TOAN (MOI I)" xfId="532"/>
    <cellStyle name="_KT_TG_2_BAO GIA NGAY 24-10-08 (co dam)" xfId="533"/>
    <cellStyle name="_KT_TG_2_BC CV 6403 BKHĐT" xfId="534"/>
    <cellStyle name="_KT_TG_2_BC NQ11-CP - chinh sua lai" xfId="535"/>
    <cellStyle name="_KT_TG_2_BC NQ11-CP-Quynh sau bieu so3" xfId="536"/>
    <cellStyle name="_KT_TG_2_BC_NQ11-CP_-_Thao_sua_lai" xfId="537"/>
    <cellStyle name="_KT_TG_2_Bieu bang TLP 2016 huyện Lộc Hà 2" xfId="538"/>
    <cellStyle name="_KT_TG_2_Book1" xfId="539"/>
    <cellStyle name="_KT_TG_2_Book1_1" xfId="540"/>
    <cellStyle name="_KT_TG_2_Book1_1_BC CV 6403 BKHĐT" xfId="541"/>
    <cellStyle name="_KT_TG_2_Book1_1_Luy ke von ung nam 2011 -Thoa gui ngay 12-8-2012" xfId="542"/>
    <cellStyle name="_KT_TG_2_Book1_2" xfId="543"/>
    <cellStyle name="_KT_TG_2_Book1_2_BC CV 6403 BKHĐT" xfId="544"/>
    <cellStyle name="_KT_TG_2_Book1_2_Luy ke von ung nam 2011 -Thoa gui ngay 12-8-2012" xfId="545"/>
    <cellStyle name="_KT_TG_2_Book1_BC CV 6403 BKHĐT" xfId="546"/>
    <cellStyle name="_KT_TG_2_Book1_Luy ke von ung nam 2011 -Thoa gui ngay 12-8-2012" xfId="547"/>
    <cellStyle name="_KT_TG_2_CAU Khanh Nam(Thi Cong)" xfId="548"/>
    <cellStyle name="_KT_TG_2_ChiHuong_ApGia" xfId="549"/>
    <cellStyle name="_KT_TG_2_CoCauPhi (version 1)" xfId="550"/>
    <cellStyle name="_KT_TG_2_DAU NOI PL-CL TAI PHU LAMHC" xfId="551"/>
    <cellStyle name="_KT_TG_2_DT 2015 (Gui chuyen quan)" xfId="552"/>
    <cellStyle name="_KT_TG_2_DU TRU VAT TU" xfId="553"/>
    <cellStyle name="_KT_TG_2_DU TRU VAT TU 2" xfId="554"/>
    <cellStyle name="_KT_TG_2_Gửi Tr.phong DT136 2016" xfId="555"/>
    <cellStyle name="_KT_TG_2_Lora-tungchau" xfId="556"/>
    <cellStyle name="_KT_TG_2_Luy ke von ung nam 2011 -Thoa gui ngay 12-8-2012" xfId="557"/>
    <cellStyle name="_KT_TG_2_NhanCong" xfId="558"/>
    <cellStyle name="_KT_TG_2_NHU CAU VA NGUON THUC HIEN CCTL CAP XA" xfId="559"/>
    <cellStyle name="_KT_TG_2_PHU LUC CHIEU SANG(13.6.2013)" xfId="560"/>
    <cellStyle name="_KT_TG_2_Phụ luc goi 5" xfId="561"/>
    <cellStyle name="_KT_TG_2_Phụ luc goi 5 2" xfId="562"/>
    <cellStyle name="_KT_TG_2_phu luc tong ket tinh hinh TH giai doan 03-10 (ngay 30)" xfId="563"/>
    <cellStyle name="_KT_TG_2_PL bien phap cong trinh 22.9.2016" xfId="564"/>
    <cellStyle name="_KT_TG_2_Qt-HT3PQ1(CauKho)" xfId="565"/>
    <cellStyle name="_KT_TG_2_Sheet1" xfId="566"/>
    <cellStyle name="_KT_TG_2_Thành phố-Nhu cau CCTL 2016" xfId="567"/>
    <cellStyle name="_KT_TG_2_THUY DIEN DA KHAI THAM DINH" xfId="568"/>
    <cellStyle name="_KT_TG_2_TLP 2016 sửa lại gui STC 21.9.2016" xfId="569"/>
    <cellStyle name="_KT_TG_2_Tuyen (21-7-11)-doan 1" xfId="570"/>
    <cellStyle name="_KT_TG_2_ÿÿÿÿÿ" xfId="571"/>
    <cellStyle name="_KT_TG_2_ÿÿÿÿÿ 2" xfId="572"/>
    <cellStyle name="_KT_TG_3" xfId="573"/>
    <cellStyle name="_KT_TG_4" xfId="574"/>
    <cellStyle name="_KT_TG_4 2" xfId="575"/>
    <cellStyle name="_KT_TG_4 3" xfId="576"/>
    <cellStyle name="_KT_TG_4_160505 BIEU CHI NSDP TREN DAU DAN (BAO GÔM BSCMT)" xfId="577"/>
    <cellStyle name="_KT_TG_4_DT 2015 (Gui chuyen quan)" xfId="578"/>
    <cellStyle name="_KT_TG_4_Gửi Tr.phong DT136 2016" xfId="579"/>
    <cellStyle name="_KT_TG_4_Lora-tungchau" xfId="580"/>
    <cellStyle name="_KT_TG_4_Lora-tungchau 2" xfId="581"/>
    <cellStyle name="_KT_TG_4_NHU CAU VA NGUON THUC HIEN CCTL CAP XA" xfId="582"/>
    <cellStyle name="_KT_TG_4_Qt-HT3PQ1(CauKho)" xfId="583"/>
    <cellStyle name="_KT_TG_4_Thành phố-Nhu cau CCTL 2016" xfId="584"/>
    <cellStyle name="_KT_TG_4_Tuyen (21-7-11)-doan 1" xfId="585"/>
    <cellStyle name="_Layout check list" xfId="586"/>
    <cellStyle name="_Log" xfId="587"/>
    <cellStyle name="_Log_1" xfId="588"/>
    <cellStyle name="_Log_1_Budget for year 2006" xfId="589"/>
    <cellStyle name="_Log_1_Budgeting form 2006" xfId="590"/>
    <cellStyle name="_Log_1_Budgeting form 2006 (2)" xfId="591"/>
    <cellStyle name="_Log_1_bugdet khanh" xfId="592"/>
    <cellStyle name="_Log_1_Service Activities Plan in 2005" xfId="593"/>
    <cellStyle name="_Log_2" xfId="594"/>
    <cellStyle name="_Log_3" xfId="595"/>
    <cellStyle name="_Log_4" xfId="596"/>
    <cellStyle name="_Log_4_Budget-05-1H-action plan-050425-rvs-short" xfId="597"/>
    <cellStyle name="_Log_4_Service Activities Plan in 2005" xfId="598"/>
    <cellStyle name="_Log_5" xfId="599"/>
    <cellStyle name="_Log_6" xfId="600"/>
    <cellStyle name="_Log_6_Asimo show 17,18 Apr" xfId="601"/>
    <cellStyle name="_Log_6_Layout check list" xfId="602"/>
    <cellStyle name="_Log_7" xfId="603"/>
    <cellStyle name="_Log_8" xfId="604"/>
    <cellStyle name="_Log_9" xfId="605"/>
    <cellStyle name="_Log_9_Budget for year 2006" xfId="606"/>
    <cellStyle name="_Log_9_Budgeting form 2006" xfId="607"/>
    <cellStyle name="_Log_9_Budgeting form 2006 (2)" xfId="608"/>
    <cellStyle name="_Log_9_bugdet khanh" xfId="609"/>
    <cellStyle name="_Log_A" xfId="610"/>
    <cellStyle name="_Log_A_Asimo show 17,18 Apr" xfId="611"/>
    <cellStyle name="_Log_A_Layout check list" xfId="612"/>
    <cellStyle name="_Log_Budget-05-1H-action plan-050425-rvs-short" xfId="613"/>
    <cellStyle name="_Log_Service Activities Plan in 2005" xfId="614"/>
    <cellStyle name="_Lora-tungchau" xfId="615"/>
    <cellStyle name="_Lora-tungchau 2" xfId="616"/>
    <cellStyle name="_Luy ke von ung nam 2011 -Thoa gui ngay 12-8-2012" xfId="617"/>
    <cellStyle name="_Man-power Plan" xfId="618"/>
    <cellStyle name="_mau so 3" xfId="619"/>
    <cellStyle name="_MauThanTKKT-goi7-DonGia2143(vl t7)" xfId="620"/>
    <cellStyle name="_x0001__NHU CAU VA NGUON THUC HIEN CCTL CAP XA" xfId="621"/>
    <cellStyle name="_Nhu cau von ung truoc 2011 Tha h Hoa + Nge An gui TW" xfId="622"/>
    <cellStyle name="_Parts Deposit Interest 06" xfId="623"/>
    <cellStyle name="_PERSONAL" xfId="624"/>
    <cellStyle name="_PERSONAL 2" xfId="625"/>
    <cellStyle name="_PERSONAL_BC CV 6403 BKHĐT" xfId="626"/>
    <cellStyle name="_PERSONAL_Book1" xfId="627"/>
    <cellStyle name="_PERSONAL_Luy ke von ung nam 2011 -Thoa gui ngay 12-8-2012" xfId="628"/>
    <cellStyle name="_PERSONAL_Tong hop KHCB 2001" xfId="629"/>
    <cellStyle name="_phong bo mon22" xfId="630"/>
    <cellStyle name="_x0001__PHU LUC CHIEU SANG(13.6.2013)" xfId="631"/>
    <cellStyle name="_x0001__Phụ luc goi 5" xfId="632"/>
    <cellStyle name="_x0001__Phụ luc goi 5 2" xfId="633"/>
    <cellStyle name="_Phu luc kem BC gui VP Bo (18.2)" xfId="634"/>
    <cellStyle name="_phu luc tong ket tinh hinh TH giai doan 03-10 (ngay 30)" xfId="635"/>
    <cellStyle name="_PK" xfId="636"/>
    <cellStyle name="_PK_1" xfId="637"/>
    <cellStyle name="_PK_2" xfId="638"/>
    <cellStyle name="_PK_2_Budget-05-1H-action plan-050425-rvs-short" xfId="639"/>
    <cellStyle name="_PK_2_Service Activities Plan in 2005" xfId="640"/>
    <cellStyle name="_PK_3" xfId="641"/>
    <cellStyle name="_PK_4" xfId="642"/>
    <cellStyle name="_PK_5" xfId="643"/>
    <cellStyle name="_PK_6" xfId="644"/>
    <cellStyle name="_PK_6_Budget for year 2006" xfId="645"/>
    <cellStyle name="_PK_6_Budgeting form 2006" xfId="646"/>
    <cellStyle name="_PK_6_Budgeting form 2006 (2)" xfId="647"/>
    <cellStyle name="_PK_6_bugdet khanh" xfId="648"/>
    <cellStyle name="_PK_8" xfId="649"/>
    <cellStyle name="_PK_8_Asimo show 17,18 Apr" xfId="650"/>
    <cellStyle name="_PK_8_Layout check list" xfId="651"/>
    <cellStyle name="_PK_9" xfId="652"/>
    <cellStyle name="_PK_A" xfId="653"/>
    <cellStyle name="_PK_A_Asimo show 17,18 Apr" xfId="654"/>
    <cellStyle name="_PK_A_Layout check list" xfId="655"/>
    <cellStyle name="_PK_B" xfId="656"/>
    <cellStyle name="_PK_B_Budget-05-1H-action plan-050425-rvs-short" xfId="657"/>
    <cellStyle name="_PK_B_Service Activities Plan in 2005" xfId="658"/>
    <cellStyle name="_PK_Budget for year 2006" xfId="659"/>
    <cellStyle name="_PK_Budgeting form 2006" xfId="660"/>
    <cellStyle name="_PK_Budgeting form 2006 (2)" xfId="661"/>
    <cellStyle name="_PK_bugdet khanh" xfId="662"/>
    <cellStyle name="_PK_Service Activities Plan in 2005" xfId="663"/>
    <cellStyle name="_x0001__PL bien phap cong trinh 22.9.2016" xfId="664"/>
    <cellStyle name="_Q TOAN  SCTX QL.62 QUI I ( oanh)" xfId="665"/>
    <cellStyle name="_Q TOAN  SCTX QL.62 QUI I ( oanh) 2" xfId="666"/>
    <cellStyle name="_Q TOAN  SCTX QL.62 QUI II ( oanh)" xfId="667"/>
    <cellStyle name="_Q TOAN  SCTX QL.62 QUI II ( oanh) 2" xfId="668"/>
    <cellStyle name="_QT SCTXQL62_QT1 (Cty QL)" xfId="669"/>
    <cellStyle name="_Qt-HT3PQ1(CauKho)" xfId="670"/>
    <cellStyle name="_QTKL HT THEO HD" xfId="671"/>
    <cellStyle name="_QUYET TOAN QUY I " xfId="672"/>
    <cellStyle name="_x0001__ra soat phan cap 1 (cuoi in ra)" xfId="673"/>
    <cellStyle name="_Report 06-12 Sale-Vender-nonsale Rev02" xfId="674"/>
    <cellStyle name="_Report 06-12 Sale-Vender-nonsale Rev02_Purchase moi - 090504" xfId="675"/>
    <cellStyle name="_Report preparation" xfId="676"/>
    <cellStyle name="_Sale Manage in Jan, 07 Repair" xfId="677"/>
    <cellStyle name="_Sales" xfId="678"/>
    <cellStyle name="_Sales_1" xfId="679"/>
    <cellStyle name="_Sales_2" xfId="680"/>
    <cellStyle name="_Sales_2_Budget-05-1H-action plan-050425-rvs-short" xfId="681"/>
    <cellStyle name="_Sales_2_Service Activities Plan in 2005" xfId="682"/>
    <cellStyle name="_Sales_4" xfId="683"/>
    <cellStyle name="_Sales_4_Budget for year 2006" xfId="684"/>
    <cellStyle name="_Sales_4_Budgeting form 2006" xfId="685"/>
    <cellStyle name="_Sales_4_Budgeting form 2006 (2)" xfId="686"/>
    <cellStyle name="_Sales_4_bugdet khanh" xfId="687"/>
    <cellStyle name="_Sales_4_Mien thue nguyen lieu nhap khau" xfId="688"/>
    <cellStyle name="_Sales_4_Service Activities Plan in 2005" xfId="689"/>
    <cellStyle name="_Sales_5" xfId="690"/>
    <cellStyle name="_Sales_5_Asimo show 17,18 Apr" xfId="691"/>
    <cellStyle name="_Sales_5_Layout check list" xfId="692"/>
    <cellStyle name="_Sales_6" xfId="693"/>
    <cellStyle name="_Sales_6_Budget-05-1H-action plan-050425-rvs-short" xfId="694"/>
    <cellStyle name="_Sales_6_Service Activities Plan in 2005" xfId="695"/>
    <cellStyle name="_Sales_7" xfId="696"/>
    <cellStyle name="_Sales_7_Budget for year 2006" xfId="697"/>
    <cellStyle name="_Sales_7_Budgeting form 2006" xfId="698"/>
    <cellStyle name="_Sales_7_Budgeting form 2006 (2)" xfId="699"/>
    <cellStyle name="_Sales_7_bugdet khanh" xfId="700"/>
    <cellStyle name="_Sales_7_Mien thue nguyen lieu nhap khau" xfId="701"/>
    <cellStyle name="_Sales_8" xfId="702"/>
    <cellStyle name="_Sales_9" xfId="703"/>
    <cellStyle name="_Sales_A" xfId="704"/>
    <cellStyle name="_Sales_A_Asimo show 17,18 Apr" xfId="705"/>
    <cellStyle name="_Sales_A_Layout check list" xfId="706"/>
    <cellStyle name="_Sales_B" xfId="707"/>
    <cellStyle name="_Service record 12 2007" xfId="708"/>
    <cellStyle name="_Sheet1" xfId="709"/>
    <cellStyle name="_x0001__Sheet1" xfId="710"/>
    <cellStyle name="_Sheet1 2" xfId="711"/>
    <cellStyle name="_Sheet2" xfId="712"/>
    <cellStyle name="_Sheet2 2" xfId="713"/>
    <cellStyle name="_Sheet3" xfId="714"/>
    <cellStyle name="_Sheet3 2" xfId="715"/>
    <cellStyle name="_Sheet4" xfId="716"/>
    <cellStyle name="_Sheet4 2" xfId="717"/>
    <cellStyle name="_TG-TH" xfId="718"/>
    <cellStyle name="_TG-TH_1" xfId="719"/>
    <cellStyle name="_TG-TH_1_5. Du toan dien chieu sang" xfId="720"/>
    <cellStyle name="_TG-TH_1_ApGiaVatTu_cayxanh_latgach" xfId="721"/>
    <cellStyle name="_TG-TH_1_BANG TONG HOP TINH HINH THANH QUYET TOAN (MOI I)" xfId="722"/>
    <cellStyle name="_TG-TH_1_BAO GIA NGAY 24-10-08 (co dam)" xfId="723"/>
    <cellStyle name="_TG-TH_1_BC CV 6403 BKHĐT" xfId="724"/>
    <cellStyle name="_TG-TH_1_BC NQ11-CP - chinh sua lai" xfId="725"/>
    <cellStyle name="_TG-TH_1_BC NQ11-CP-Quynh sau bieu so3" xfId="726"/>
    <cellStyle name="_TG-TH_1_BC_NQ11-CP_-_Thao_sua_lai" xfId="727"/>
    <cellStyle name="_TG-TH_1_Bieu bang TLP 2016 huyện Lộc Hà 2" xfId="728"/>
    <cellStyle name="_TG-TH_1_Book1" xfId="729"/>
    <cellStyle name="_TG-TH_1_Book1_1" xfId="730"/>
    <cellStyle name="_TG-TH_1_Book1_1_BC CV 6403 BKHĐT" xfId="731"/>
    <cellStyle name="_TG-TH_1_Book1_1_Luy ke von ung nam 2011 -Thoa gui ngay 12-8-2012" xfId="732"/>
    <cellStyle name="_TG-TH_1_Book1_2" xfId="733"/>
    <cellStyle name="_TG-TH_1_Book1_2_BC CV 6403 BKHĐT" xfId="734"/>
    <cellStyle name="_TG-TH_1_Book1_2_Luy ke von ung nam 2011 -Thoa gui ngay 12-8-2012" xfId="735"/>
    <cellStyle name="_TG-TH_1_Book1_BC CV 6403 BKHĐT" xfId="736"/>
    <cellStyle name="_TG-TH_1_Book1_Luy ke von ung nam 2011 -Thoa gui ngay 12-8-2012" xfId="737"/>
    <cellStyle name="_TG-TH_1_CAU Khanh Nam(Thi Cong)" xfId="738"/>
    <cellStyle name="_TG-TH_1_ChiHuong_ApGia" xfId="739"/>
    <cellStyle name="_TG-TH_1_CoCauPhi (version 1)" xfId="740"/>
    <cellStyle name="_TG-TH_1_DAU NOI PL-CL TAI PHU LAMHC" xfId="741"/>
    <cellStyle name="_TG-TH_1_DU TRU VAT TU" xfId="742"/>
    <cellStyle name="_TG-TH_1_DU TRU VAT TU 2" xfId="743"/>
    <cellStyle name="_TG-TH_1_Lora-tungchau" xfId="744"/>
    <cellStyle name="_TG-TH_1_Luy ke von ung nam 2011 -Thoa gui ngay 12-8-2012" xfId="745"/>
    <cellStyle name="_TG-TH_1_NhanCong" xfId="746"/>
    <cellStyle name="_TG-TH_1_PHU LUC CHIEU SANG(13.6.2013)" xfId="747"/>
    <cellStyle name="_TG-TH_1_Phụ luc goi 5" xfId="748"/>
    <cellStyle name="_TG-TH_1_Phụ luc goi 5 2" xfId="749"/>
    <cellStyle name="_TG-TH_1_phu luc tong ket tinh hinh TH giai doan 03-10 (ngay 30)" xfId="750"/>
    <cellStyle name="_TG-TH_1_PL bien phap cong trinh 22.9.2016" xfId="751"/>
    <cellStyle name="_TG-TH_1_Qt-HT3PQ1(CauKho)" xfId="752"/>
    <cellStyle name="_TG-TH_1_Sheet1" xfId="753"/>
    <cellStyle name="_TG-TH_1_THUY DIEN DA KHAI THAM DINH" xfId="754"/>
    <cellStyle name="_TG-TH_1_TLP 2016 sửa lại gui STC 21.9.2016" xfId="755"/>
    <cellStyle name="_TG-TH_1_Tuyen (21-7-11)-doan 1" xfId="756"/>
    <cellStyle name="_TG-TH_1_ÿÿÿÿÿ" xfId="757"/>
    <cellStyle name="_TG-TH_1_ÿÿÿÿÿ 2" xfId="758"/>
    <cellStyle name="_TG-TH_2" xfId="759"/>
    <cellStyle name="_TG-TH_2 2" xfId="760"/>
    <cellStyle name="_TG-TH_2 3" xfId="761"/>
    <cellStyle name="_TG-TH_2_160505 BIEU CHI NSDP TREN DAU DAN (BAO GÔM BSCMT)" xfId="762"/>
    <cellStyle name="_TG-TH_2_5. Du toan dien chieu sang" xfId="763"/>
    <cellStyle name="_TG-TH_2_ApGiaVatTu_cayxanh_latgach" xfId="764"/>
    <cellStyle name="_TG-TH_2_BANG TONG HOP TINH HINH THANH QUYET TOAN (MOI I)" xfId="765"/>
    <cellStyle name="_TG-TH_2_BAO GIA NGAY 24-10-08 (co dam)" xfId="766"/>
    <cellStyle name="_TG-TH_2_BC CV 6403 BKHĐT" xfId="767"/>
    <cellStyle name="_TG-TH_2_BC NQ11-CP - chinh sua lai" xfId="768"/>
    <cellStyle name="_TG-TH_2_BC NQ11-CP-Quynh sau bieu so3" xfId="769"/>
    <cellStyle name="_TG-TH_2_BC_NQ11-CP_-_Thao_sua_lai" xfId="770"/>
    <cellStyle name="_TG-TH_2_Bieu bang TLP 2016 huyện Lộc Hà 2" xfId="771"/>
    <cellStyle name="_TG-TH_2_Book1" xfId="772"/>
    <cellStyle name="_TG-TH_2_Book1_1" xfId="773"/>
    <cellStyle name="_TG-TH_2_Book1_1_BC CV 6403 BKHĐT" xfId="774"/>
    <cellStyle name="_TG-TH_2_Book1_1_Luy ke von ung nam 2011 -Thoa gui ngay 12-8-2012" xfId="775"/>
    <cellStyle name="_TG-TH_2_Book1_2" xfId="776"/>
    <cellStyle name="_TG-TH_2_Book1_2_BC CV 6403 BKHĐT" xfId="777"/>
    <cellStyle name="_TG-TH_2_Book1_2_Luy ke von ung nam 2011 -Thoa gui ngay 12-8-2012" xfId="778"/>
    <cellStyle name="_TG-TH_2_Book1_BC CV 6403 BKHĐT" xfId="779"/>
    <cellStyle name="_TG-TH_2_Book1_Luy ke von ung nam 2011 -Thoa gui ngay 12-8-2012" xfId="780"/>
    <cellStyle name="_TG-TH_2_CAU Khanh Nam(Thi Cong)" xfId="781"/>
    <cellStyle name="_TG-TH_2_ChiHuong_ApGia" xfId="782"/>
    <cellStyle name="_TG-TH_2_CoCauPhi (version 1)" xfId="783"/>
    <cellStyle name="_TG-TH_2_DAU NOI PL-CL TAI PHU LAMHC" xfId="784"/>
    <cellStyle name="_TG-TH_2_DT 2015 (Gui chuyen quan)" xfId="785"/>
    <cellStyle name="_TG-TH_2_DU TRU VAT TU" xfId="786"/>
    <cellStyle name="_TG-TH_2_DU TRU VAT TU 2" xfId="787"/>
    <cellStyle name="_TG-TH_2_Gửi Tr.phong DT136 2016" xfId="788"/>
    <cellStyle name="_TG-TH_2_Lora-tungchau" xfId="789"/>
    <cellStyle name="_TG-TH_2_Luy ke von ung nam 2011 -Thoa gui ngay 12-8-2012" xfId="790"/>
    <cellStyle name="_TG-TH_2_NhanCong" xfId="791"/>
    <cellStyle name="_TG-TH_2_NHU CAU VA NGUON THUC HIEN CCTL CAP XA" xfId="792"/>
    <cellStyle name="_TG-TH_2_PHU LUC CHIEU SANG(13.6.2013)" xfId="793"/>
    <cellStyle name="_TG-TH_2_Phụ luc goi 5" xfId="794"/>
    <cellStyle name="_TG-TH_2_Phụ luc goi 5 2" xfId="795"/>
    <cellStyle name="_TG-TH_2_phu luc tong ket tinh hinh TH giai doan 03-10 (ngay 30)" xfId="796"/>
    <cellStyle name="_TG-TH_2_PL bien phap cong trinh 22.9.2016" xfId="797"/>
    <cellStyle name="_TG-TH_2_Qt-HT3PQ1(CauKho)" xfId="798"/>
    <cellStyle name="_TG-TH_2_Sheet1" xfId="799"/>
    <cellStyle name="_TG-TH_2_Thành phố-Nhu cau CCTL 2016" xfId="800"/>
    <cellStyle name="_TG-TH_2_THUY DIEN DA KHAI THAM DINH" xfId="801"/>
    <cellStyle name="_TG-TH_2_TLP 2016 sửa lại gui STC 21.9.2016" xfId="802"/>
    <cellStyle name="_TG-TH_2_Tuyen (21-7-11)-doan 1" xfId="803"/>
    <cellStyle name="_TG-TH_2_ÿÿÿÿÿ" xfId="804"/>
    <cellStyle name="_TG-TH_2_ÿÿÿÿÿ 2" xfId="805"/>
    <cellStyle name="_TG-TH_3" xfId="806"/>
    <cellStyle name="_TG-TH_3 2" xfId="807"/>
    <cellStyle name="_TG-TH_3 3" xfId="808"/>
    <cellStyle name="_TG-TH_3_160505 BIEU CHI NSDP TREN DAU DAN (BAO GÔM BSCMT)" xfId="809"/>
    <cellStyle name="_TG-TH_3_DT 2015 (Gui chuyen quan)" xfId="810"/>
    <cellStyle name="_TG-TH_3_Gửi Tr.phong DT136 2016" xfId="811"/>
    <cellStyle name="_TG-TH_3_Lora-tungchau" xfId="812"/>
    <cellStyle name="_TG-TH_3_Lora-tungchau 2" xfId="813"/>
    <cellStyle name="_TG-TH_3_NHU CAU VA NGUON THUC HIEN CCTL CAP XA" xfId="814"/>
    <cellStyle name="_TG-TH_3_Qt-HT3PQ1(CauKho)" xfId="815"/>
    <cellStyle name="_TG-TH_3_Thành phố-Nhu cau CCTL 2016" xfId="816"/>
    <cellStyle name="_TG-TH_3_Tuyen (21-7-11)-doan 1" xfId="817"/>
    <cellStyle name="_TG-TH_4" xfId="818"/>
    <cellStyle name="_x0001__Thành phố-Nhu cau CCTL 2016" xfId="819"/>
    <cellStyle name="_Theo doi thang 1.2007" xfId="820"/>
    <cellStyle name="_Theo doi thang 1.2007_1" xfId="821"/>
    <cellStyle name="_Theo doi thang 1.2007_1_HEAD ORDER FOR MARCH- CONFIRMEDCalculation_Tuan B" xfId="822"/>
    <cellStyle name="_Theo doi thang 1.2007_1_Theo doi thang 3.2007" xfId="823"/>
    <cellStyle name="_Theo doi thang 1.2007_HEAD ORDER FOR MARCH- CONFIRMEDCalculation_Tuan B" xfId="824"/>
    <cellStyle name="_Thi nghiem duong day va TBA" xfId="825"/>
    <cellStyle name="_THUY DIEN DA KHAI THAM DINH" xfId="826"/>
    <cellStyle name="_THUY DIEN DA KHAI THAM DINH 2" xfId="827"/>
    <cellStyle name="_x0001__TLP 2016 sửa lại gui STC 21.9.2016" xfId="828"/>
    <cellStyle name="_Tong dutoan PP LAHAI" xfId="829"/>
    <cellStyle name="_Tong dutoan PP LAHAI 2" xfId="830"/>
    <cellStyle name="_Tong hop" xfId="831"/>
    <cellStyle name="_TONG HOP DT QUY II" xfId="832"/>
    <cellStyle name="_Tong hop may cheu nganh 1" xfId="833"/>
    <cellStyle name="_TPCP GT-24-5-Mien Nui" xfId="834"/>
    <cellStyle name="_Tuyen (21-7-11)-doan 1" xfId="835"/>
    <cellStyle name="_ung truoc 2011 NSTW Thanh Hoa + Nge An gui Thu 12-5" xfId="836"/>
    <cellStyle name="_ung truoc cua long an (6-5-2010)" xfId="837"/>
    <cellStyle name="_Ung von nam 2011 vung TNB - Doan Cong tac (12-5-2010)" xfId="838"/>
    <cellStyle name="_Ung von nam 2011 vung TNB - Doan Cong tac (12-5-2010)_Cong trinh co y kien LD_Dang_NN_2011-Tay nguyen-9-10" xfId="839"/>
    <cellStyle name="_Ung von nam 2011 vung TNB - Doan Cong tac (12-5-2010)_TN - Ho tro khac 2011" xfId="840"/>
    <cellStyle name="_Viahe-TD (15-10-07)" xfId="841"/>
    <cellStyle name="_xay dung ranh cap 22kv qt - ok" xfId="842"/>
    <cellStyle name="_ÿÿÿÿÿ" xfId="843"/>
    <cellStyle name="_ÿÿÿÿÿ 2" xfId="844"/>
    <cellStyle name="_ÿÿÿÿÿ_5. Du toan dien chieu sang" xfId="845"/>
    <cellStyle name="_ÿÿÿÿÿ_Kh ql62 (2010) 11-09" xfId="846"/>
    <cellStyle name="_ÿÿÿÿÿ_Khung 2012" xfId="847"/>
    <cellStyle name="_ÿÿÿÿÿ_Phụ luc goi 5" xfId="848"/>
    <cellStyle name="_ÿÿÿÿÿ_TONG HOP QUYET TOAN THANH PHO 2013" xfId="849"/>
    <cellStyle name="_x0001__" xfId="850"/>
    <cellStyle name="~1" xfId="851"/>
    <cellStyle name="_x0001_¨c^ " xfId="852"/>
    <cellStyle name="_x0001_¨c^[" xfId="853"/>
    <cellStyle name="_x0001_¨c^_" xfId="854"/>
    <cellStyle name="_x0001_¨Œc^ " xfId="855"/>
    <cellStyle name="_x0001_¨Œc^[" xfId="856"/>
    <cellStyle name="_x0001_¨Œc^_" xfId="857"/>
    <cellStyle name="¯釐¯룠0륤Ȕ" xfId="858"/>
    <cellStyle name="’Ê‰Ý [0.00]_¿‹^‹c–˜^" xfId="859"/>
    <cellStyle name="’E‰Y [0.00]_Contract&amp;Report" xfId="860"/>
    <cellStyle name="’Ê‰Ý [0.00]_Contract&amp;Report" xfId="861"/>
    <cellStyle name="’E‰Y [0.00]_DLRLIST" xfId="862"/>
    <cellStyle name="’Ê‰Ý [0.00]_DLRLIST" xfId="863"/>
    <cellStyle name="’E‰Y [0.00]_DLRLIST 2" xfId="864"/>
    <cellStyle name="’Ê‰Ý [0.00]_DLRLIST 2" xfId="865"/>
    <cellStyle name="’E‰Y [0.00]_Oil-N98" xfId="866"/>
    <cellStyle name="’Ê‰Ý [0.00]_Oil-N98" xfId="867"/>
    <cellStyle name="’E‰Y [0.00]_OILODR" xfId="868"/>
    <cellStyle name="’Ê‰Ý [0.00]_OILODR" xfId="869"/>
    <cellStyle name="’E‰Y [0.00]_OILODR 2" xfId="870"/>
    <cellStyle name="’Ê‰Ý [0.00]_OILODR 2" xfId="871"/>
    <cellStyle name="’E‰Y [0.00]_TUAN3" xfId="872"/>
    <cellStyle name="’Ê‰Ý [0.00]_TUAN3" xfId="873"/>
    <cellStyle name="’E‰Y [0.00]_TUAN3 2" xfId="874"/>
    <cellStyle name="’Ê‰Ý [0.00]_TUAN3 2" xfId="875"/>
    <cellStyle name="’E‰Y [0.00]_V" xfId="876"/>
    <cellStyle name="’Ê‰Ý [0.00]_V" xfId="877"/>
    <cellStyle name="’E‰Y [0.00]_VN HEADs" xfId="878"/>
    <cellStyle name="’Ê‰Ý [0.00]_VN HEADs" xfId="879"/>
    <cellStyle name="’Ê‰Ý_¿‹^‹c–˜^" xfId="880"/>
    <cellStyle name="’E‰Y_Contract&amp;Report" xfId="881"/>
    <cellStyle name="’Ê‰Ý_Contract&amp;Report" xfId="882"/>
    <cellStyle name="’E‰Y_DLRLIST" xfId="883"/>
    <cellStyle name="’Ê‰Ý_DLRLIST" xfId="884"/>
    <cellStyle name="’E‰Y_DLRLIST 2" xfId="885"/>
    <cellStyle name="’Ê‰Ý_DLRLIST 2" xfId="886"/>
    <cellStyle name="’E‰Y_Oil-N98" xfId="887"/>
    <cellStyle name="’Ê‰Ý_Oil-N98" xfId="888"/>
    <cellStyle name="’E‰Y_OILODR" xfId="889"/>
    <cellStyle name="’Ê‰Ý_OILODR" xfId="890"/>
    <cellStyle name="’E‰Y_OILODR 2" xfId="891"/>
    <cellStyle name="’Ê‰Ý_OILODR 2" xfId="892"/>
    <cellStyle name="’E‰Y_OILODR_Budget for year 2006" xfId="893"/>
    <cellStyle name="’Ê‰Ý_OILODR_Budget for year 2006" xfId="894"/>
    <cellStyle name="’E‰Y_OILODR_bugdet khanh" xfId="895"/>
    <cellStyle name="’Ê‰Ý_OILODR_bugdet khanh" xfId="896"/>
    <cellStyle name="’E‰Y_TUAN3" xfId="897"/>
    <cellStyle name="’Ê‰Ý_TUAN3" xfId="898"/>
    <cellStyle name="’E‰Y_TUAN3 2" xfId="899"/>
    <cellStyle name="’Ê‰Ý_TUAN3 2" xfId="900"/>
    <cellStyle name="’E‰Y_V" xfId="901"/>
    <cellStyle name="’Ê‰Ý_V" xfId="902"/>
    <cellStyle name="’E‰Y_VN HEADs" xfId="903"/>
    <cellStyle name="’Ê‰Ý_VN HEADs" xfId="904"/>
    <cellStyle name="–¢’è‹`" xfId="905"/>
    <cellStyle name="=C:\WINNT35\SYSTEM32\COMMAND.COM" xfId="906"/>
    <cellStyle name="_x0001_µÑTÖ " xfId="907"/>
    <cellStyle name="_x0001_µÑTÖ  2" xfId="908"/>
    <cellStyle name="_x0001_µÑTÖ_" xfId="909"/>
    <cellStyle name="•W?_Format" xfId="910"/>
    <cellStyle name="•W€_’·Šú‰p•¶" xfId="911"/>
    <cellStyle name="•W_ˆ¶–¼“Y•t" xfId="912"/>
    <cellStyle name="ÊÝ [0.00]_Contract&amp;Report" xfId="913"/>
    <cellStyle name="ÊÝ_Contract&amp;Report" xfId="914"/>
    <cellStyle name="fEñY [0.00]_??AN2O‹?T" xfId="915"/>
    <cellStyle name="fEñY_??AN2O‹?T" xfId="916"/>
    <cellStyle name="W_070-2" xfId="917"/>
    <cellStyle name="0" xfId="918"/>
    <cellStyle name="0,0_x000d__x000a_NA_x000d__x000a_" xfId="919"/>
    <cellStyle name="0,0_x000d__x000a_NA_x000d__x000a_ 2" xfId="920"/>
    <cellStyle name="0.0" xfId="921"/>
    <cellStyle name="0.0 2" xfId="922"/>
    <cellStyle name="0.0 3" xfId="923"/>
    <cellStyle name="0.0_Thành phố-Nhu cau CCTL 2016" xfId="924"/>
    <cellStyle name="0.00" xfId="925"/>
    <cellStyle name="0.00 2" xfId="926"/>
    <cellStyle name="0.00 3" xfId="927"/>
    <cellStyle name="0.00_Thành phố-Nhu cau CCTL 2016" xfId="928"/>
    <cellStyle name="1" xfId="929"/>
    <cellStyle name="1 2" xfId="930"/>
    <cellStyle name="1_0D5B6000" xfId="931"/>
    <cellStyle name="1_1. BoQ 1 to 17_DS" xfId="932"/>
    <cellStyle name="1_1. BoQ 1 to 33_AnDuong" xfId="933"/>
    <cellStyle name="1_1. BoQ 1 to 34_AnDuong" xfId="934"/>
    <cellStyle name="1_1. BoQ 1 to 38_NguLao_23 Sep 09" xfId="935"/>
    <cellStyle name="1_1. BoQ 1 to 38_NguLao_Final" xfId="936"/>
    <cellStyle name="1_1. BoQ 1 to 42_KimSon" xfId="937"/>
    <cellStyle name="1_1. BoQ 1 to 42_NguLao" xfId="938"/>
    <cellStyle name="1_1. DuToan_AnDuong_Eng_23 Sep 09" xfId="939"/>
    <cellStyle name="1_160505 BIEU CHI NSDP TREN DAU DAN (BAO GÔM BSCMT)" xfId="940"/>
    <cellStyle name="1_2. DuToan_DoSon_Eng_23 Sep 09" xfId="941"/>
    <cellStyle name="1_2013" xfId="942"/>
    <cellStyle name="1_2016.04.20 XAC DINH QL GD HC" xfId="943"/>
    <cellStyle name="1_2-Ha GiangBB2011-V1" xfId="944"/>
    <cellStyle name="1_50-BB Vung tau 2011" xfId="945"/>
    <cellStyle name="1_52-Long An2011.BB-V1" xfId="946"/>
    <cellStyle name="1_6.Bang_luong_moi_XDCB" xfId="947"/>
    <cellStyle name="1_7 noi 48 goi C5 9 vi na" xfId="948"/>
    <cellStyle name="1_A che do KS +chi BQL" xfId="949"/>
    <cellStyle name="1_BANG CAM COC GPMB 8km" xfId="950"/>
    <cellStyle name="1_BANG CAM COC GPMB 8km_5. Du toan dien chieu sang" xfId="951"/>
    <cellStyle name="1_Bang tong hop khoi luong" xfId="952"/>
    <cellStyle name="1_BAO GIA NGAY 24-10-08 (co dam)" xfId="953"/>
    <cellStyle name="1_BC thang" xfId="954"/>
    <cellStyle name="1_BC thang 2" xfId="955"/>
    <cellStyle name="1_BC thang_TONG HOP QUYET TOAN THANH PHO 2013" xfId="956"/>
    <cellStyle name="1_bieu 1" xfId="5614"/>
    <cellStyle name="1_bieu 2" xfId="5615"/>
    <cellStyle name="1_bieu 4" xfId="5616"/>
    <cellStyle name="1_Bieu bang TLP 2016 huyện Lộc Hà 2" xfId="957"/>
    <cellStyle name="1_bo sung du toan  hong linh" xfId="958"/>
    <cellStyle name="1_Book1" xfId="959"/>
    <cellStyle name="1_Book1_02-07 Tuyen chinh" xfId="960"/>
    <cellStyle name="1_Book1_02-07Tuyen Nhanh" xfId="961"/>
    <cellStyle name="1_Book1_1" xfId="962"/>
    <cellStyle name="1_Book1_1_5. Du toan dien chieu sang" xfId="963"/>
    <cellStyle name="1_Book1_1_Phụ luc goi 5" xfId="964"/>
    <cellStyle name="1_Book1_1_Phụ luc goi 5 2" xfId="965"/>
    <cellStyle name="1_Book1_1_Phụ luc goi 5_TONG HOP QUYET TOAN THANH PHO 2013" xfId="966"/>
    <cellStyle name="1_Book1_Ban chuyen trach 29 (dieu chinh)" xfId="967"/>
    <cellStyle name="1_Book1_Ban chuyen trach 29 (dieu chinh)_BHYT nguoi ngheo" xfId="968"/>
    <cellStyle name="1_Book1_Ban chuyen trach 29 (dieu chinh)_DT 2015 (chinh thuc)" xfId="969"/>
    <cellStyle name="1_Book1_ban chuyen trach 29 bo sung cho huyen ( DC theo QDUBND tinh theo doi)" xfId="970"/>
    <cellStyle name="1_Book1_ban chuyen trach 29 bo sung cho huyen ( DC theo QDUBND tinh theo doi)_BHYT nguoi ngheo" xfId="971"/>
    <cellStyle name="1_Book1_ban chuyen trach 29 bo sung cho huyen ( DC theo QDUBND tinh theo doi)_DT 2015 (chinh thuc)" xfId="972"/>
    <cellStyle name="1_Book1_Bang noi suy KL dao dat da" xfId="973"/>
    <cellStyle name="1_Book1_BC thang" xfId="974"/>
    <cellStyle name="1_Book1_bo sung du toan  hong linh" xfId="975"/>
    <cellStyle name="1_Book1_Book1" xfId="976"/>
    <cellStyle name="1_Book1_Book1_5. Du toan dien chieu sang" xfId="977"/>
    <cellStyle name="1_Book1_Cau Hoa Son Km 1+441.06 (14-12-2006)" xfId="978"/>
    <cellStyle name="1_Book1_Cau Hoa Son Km 1+441.06 (22-10-2006)" xfId="979"/>
    <cellStyle name="1_Book1_Cau Hoa Son Km 1+441.06 (24-10-2006)" xfId="980"/>
    <cellStyle name="1_Book1_Cau Nam Tot(ngay 2-10-2006)" xfId="981"/>
    <cellStyle name="1_Book1_CAU XOP XANG II(su­a)" xfId="982"/>
    <cellStyle name="1_Book1_CAU XOP XANG II(su­a)_5. Du toan dien chieu sang" xfId="983"/>
    <cellStyle name="1_Book1_Dieu phoi dat goi 1" xfId="984"/>
    <cellStyle name="1_Book1_Dieu phoi dat goi 2" xfId="985"/>
    <cellStyle name="1_Book1_DT 27-9-2006 nop SKH" xfId="986"/>
    <cellStyle name="1_Book1_DT Kha thi ngay 11-2-06" xfId="987"/>
    <cellStyle name="1_Book1_DT Kha thi ngay 11-2-06_5. Du toan dien chieu sang" xfId="988"/>
    <cellStyle name="1_Book1_DT ngay 04-01-2006" xfId="989"/>
    <cellStyle name="1_Book1_DT ngay 11-4-2006" xfId="990"/>
    <cellStyle name="1_Book1_DT ngay 15-11-05" xfId="991"/>
    <cellStyle name="1_Book1_DT ngay 15-11-05_5. Du toan dien chieu sang" xfId="992"/>
    <cellStyle name="1_Book1_DT theo DM24" xfId="993"/>
    <cellStyle name="1_Book1_DT Yen Na - Yen Tinh Theo 51 bu may CT8" xfId="994"/>
    <cellStyle name="1_Book1_Du toan KT-TCsua theo TT 03 - YC 471" xfId="995"/>
    <cellStyle name="1_Book1_Du toan nam 2014 (chinh thuc)" xfId="996"/>
    <cellStyle name="1_Book1_Du toan nam 2014 (chinh thuc)_BHYT nguoi ngheo" xfId="997"/>
    <cellStyle name="1_Book1_Du toan nam 2014 (chinh thuc)_DT 2015 (chinh thuc)" xfId="998"/>
    <cellStyle name="1_Book1_Du toan Phuong lam" xfId="999"/>
    <cellStyle name="1_Book1_Du toan Phuong lam_5. Du toan dien chieu sang" xfId="1000"/>
    <cellStyle name="1_Book1_Du toan QL 27 (23-12-2005)" xfId="1001"/>
    <cellStyle name="1_Book1_DuAnKT ngay 11-2-2006" xfId="1002"/>
    <cellStyle name="1_Book1_Goi 1" xfId="1003"/>
    <cellStyle name="1_Book1_Goi thau so 2 (20-6-2006)" xfId="1004"/>
    <cellStyle name="1_Book1_Goi thau so 2 (20-6-2006)_5. Du toan dien chieu sang" xfId="1005"/>
    <cellStyle name="1_Book1_Goi02(25-05-2006)" xfId="1006"/>
    <cellStyle name="1_Book1_K C N - HUNG DONG L.NHUA" xfId="1007"/>
    <cellStyle name="1_Book1_K C N - HUNG DONG L.NHUA_5. Du toan dien chieu sang" xfId="1008"/>
    <cellStyle name="1_Book1_Khoi Luong Hoang Truong - Hoang Phu" xfId="1009"/>
    <cellStyle name="1_Book1_Khoi Luong Hoang Truong - Hoang Phu_5. Du toan dien chieu sang" xfId="1010"/>
    <cellStyle name="1_Book1_KLdao chuan" xfId="1011"/>
    <cellStyle name="1_Book1_KLdao chuan 2" xfId="1012"/>
    <cellStyle name="1_Book1_KLdao chuan_TONG HOP QUYET TOAN THANH PHO 2013" xfId="1013"/>
    <cellStyle name="1_Book1_Muong TL" xfId="1014"/>
    <cellStyle name="1_Book1_Sua -  Nam Cam 07" xfId="1015"/>
    <cellStyle name="1_Book1_T4-nhanh1(17-6)" xfId="1016"/>
    <cellStyle name="1_Book1_TH BHXH 2015" xfId="1017"/>
    <cellStyle name="1_Book1_TH chenh lech Quy Luong 2014 (Phuc)" xfId="1018"/>
    <cellStyle name="1_Book1_TH chenh lech Quy Luong 2014 (Phuc)_BHYT nguoi ngheo" xfId="1019"/>
    <cellStyle name="1_Book1_TH chenh lech Quy Luong 2014 (Phuc)_DT 2015 (chinh thuc)" xfId="1020"/>
    <cellStyle name="1_Book1_THU NS den 21.12.2014" xfId="1021"/>
    <cellStyle name="1_Book1_Tong muc KT 20-11 Tan Huong Tuyen2" xfId="1022"/>
    <cellStyle name="1_Book1_Tuyen so 1-Km0+00 - Km0+852.56" xfId="1023"/>
    <cellStyle name="1_Book1_TV sua ngay 02-08-06" xfId="1024"/>
    <cellStyle name="1_Book1_xop nhi Gia Q4( 7-3-07)" xfId="1025"/>
    <cellStyle name="1_Book1_Yen Na-Yen Tinh 07" xfId="1026"/>
    <cellStyle name="1_Book1_Yen Na-Yen tinh 11" xfId="1027"/>
    <cellStyle name="1_Book1_ÿÿÿÿÿ" xfId="1028"/>
    <cellStyle name="1_C" xfId="1029"/>
    <cellStyle name="1_Cao Son - DTTKchinh TT 03, 04" xfId="1030"/>
    <cellStyle name="1_Cap dien ha the - phan lap dat dot 3" xfId="1031"/>
    <cellStyle name="1_Cap dien ha the - phan lap dat dot 3 2" xfId="1032"/>
    <cellStyle name="1_Cap dien ha the - phan lap dat dot 3 3" xfId="1033"/>
    <cellStyle name="1_Cap dien ha the - phan lap dat dot 3 4" xfId="1034"/>
    <cellStyle name="1_Cap dien ha the - phan lap dat dot 3_Gửi Tr.phong DT136 2016" xfId="1035"/>
    <cellStyle name="1_Cau Hoi 115" xfId="1036"/>
    <cellStyle name="1_Cau Hua Trai (TT 04)" xfId="1037"/>
    <cellStyle name="1_Cau Nam Tot(ngay 2-10-2006)" xfId="1038"/>
    <cellStyle name="1_Cau Thanh Ha 1" xfId="1039"/>
    <cellStyle name="1_Cau thuy dien Ban La (Cu Anh)" xfId="1040"/>
    <cellStyle name="1_Cau thuy dien Ban La (Cu Anh) 2" xfId="1041"/>
    <cellStyle name="1_Cau thuy dien Ban La (Cu Anh)_1009030 TW chi vong II pan bo lua ra (update dan so-thuy loi phi 30-9-2010)(bac ninh-quang ngai)final chinh Da Nang" xfId="1042"/>
    <cellStyle name="1_Cau thuy dien Ban La (Cu Anh)_1009030 TW chi vong II pan bo lua ra (update dan so-thuy loi phi 30-9-2010)(bac ninh-quang ngai)final chinh Da Nang_CQ XAC DINH MAT BANG 2016 (Quảng Trị)" xfId="1043"/>
    <cellStyle name="1_Cau thuy dien Ban La (Cu Anh)_1009030 TW chi vong II pan bo lua ra (update dan so-thuy loi phi 30-9-2010)(bac ninh-quang ngai)final chinh Da Nang_CQ XAC DINH MAT BANG 2016 Thanh Hoa" xfId="1044"/>
    <cellStyle name="1_Cau thuy dien Ban La (Cu Anh)_108 - CBCC xa - nam 2015 - Kim dot 2" xfId="1045"/>
    <cellStyle name="1_Cau thuy dien Ban La (Cu Anh)_160505 BIEU CHI NSDP TREN DAU DAN (BAO GÔM BSCMT)" xfId="1046"/>
    <cellStyle name="1_Cau thuy dien Ban La (Cu Anh)_5. Du toan dien chieu sang" xfId="1047"/>
    <cellStyle name="1_Cau thuy dien Ban La (Cu Anh)_bao cao chi xdcb 6 thang dau nam" xfId="1048"/>
    <cellStyle name="1_Cau thuy dien Ban La (Cu Anh)_BIEU 2 ngay 11 10" xfId="1049"/>
    <cellStyle name="1_Cau thuy dien Ban La (Cu Anh)_Bieu moi lam" xfId="1050"/>
    <cellStyle name="1_Cau thuy dien Ban La (Cu Anh)_BIEU SO 2 NGAY 4 10" xfId="1051"/>
    <cellStyle name="1_Cau thuy dien Ban La (Cu Anh)_M 20" xfId="1052"/>
    <cellStyle name="1_Cau thuy dien Ban La (Cu Anh)_M 6" xfId="1053"/>
    <cellStyle name="1_Cau thuy dien Ban La (Cu Anh)_M 7" xfId="1054"/>
    <cellStyle name="1_Cau thuy dien Ban La (Cu Anh)_M TH" xfId="1055"/>
    <cellStyle name="1_Cau thuy dien Ban La (Cu Anh)_Phụ luc goi 5" xfId="1056"/>
    <cellStyle name="1_Cau thuy dien Ban La (Cu Anh)_Phụ luc goi 5 2" xfId="1057"/>
    <cellStyle name="1_Cau thuy dien Ban La (Cu Anh)_Phụ luc goi 5_TONG HOP QUYET TOAN THANH PHO 2013" xfId="1058"/>
    <cellStyle name="1_Cau thuy dien Ban La (Cu Anh)_T-Bao cao chi 6 thang" xfId="1059"/>
    <cellStyle name="1_Cau thuy dien Ban La (Cu Anh)_TONG HOP QUYET TOAN THANH PHO 2013" xfId="1060"/>
    <cellStyle name="1_CAU XOP XANG II(su­a)" xfId="1061"/>
    <cellStyle name="1_Chau Thon - Tan Xuan (KCS 8-12-06)" xfId="1062"/>
    <cellStyle name="1_Chi phi KS" xfId="1063"/>
    <cellStyle name="1_cong" xfId="1064"/>
    <cellStyle name="1_Cong trinh co y kien LD_Dang_NN_2011-Tay nguyen-9-10" xfId="1065"/>
    <cellStyle name="1_CQ XAC DINH MAT BANG 2016 (Quảng Trị)" xfId="1066"/>
    <cellStyle name="1_CQ XAC DINH MAT BANG 2016 Thanh Hoa" xfId="1067"/>
    <cellStyle name="1_cuong sua 9.10" xfId="1068"/>
    <cellStyle name="1_Dakt-Cau tinh Hua Phan" xfId="1069"/>
    <cellStyle name="1_DIEN" xfId="1070"/>
    <cellStyle name="1_Dieu phoi dat goi 1" xfId="1071"/>
    <cellStyle name="1_Dieu phoi dat goi 1_5. Du toan dien chieu sang" xfId="1072"/>
    <cellStyle name="1_Dieu phoi dat goi 2" xfId="1073"/>
    <cellStyle name="1_Dieu phoi dat goi 2_5. Du toan dien chieu sang" xfId="1074"/>
    <cellStyle name="1_Dinh muc thiet ke" xfId="1075"/>
    <cellStyle name="1_DON GIA GIAOTHAU TRU CHONG GIA QUANG DAI" xfId="1076"/>
    <cellStyle name="1_DONGIA" xfId="1077"/>
    <cellStyle name="1_DT 2010-Dong  Nai-V2" xfId="1078"/>
    <cellStyle name="1_DT 2015 (Gui chuyen quan)" xfId="1079"/>
    <cellStyle name="1_DT Kha thi ngay 11-2-06" xfId="1080"/>
    <cellStyle name="1_DT KS Cam LAc-10-05-07" xfId="1081"/>
    <cellStyle name="1_DT KT ngay 10-9-2005" xfId="1082"/>
    <cellStyle name="1_DT ngay 04-01-2006" xfId="1083"/>
    <cellStyle name="1_DT ngay 04-01-2006_5. Du toan dien chieu sang" xfId="1084"/>
    <cellStyle name="1_DT ngay 11-4-2006" xfId="1085"/>
    <cellStyle name="1_DT ngay 11-4-2006_5. Du toan dien chieu sang" xfId="1086"/>
    <cellStyle name="1_DT ngay 15-11-05" xfId="1087"/>
    <cellStyle name="1_DT R1 duyet" xfId="1088"/>
    <cellStyle name="1_DT theo DM24" xfId="1089"/>
    <cellStyle name="1_DT Yen Na - Yen Tinh Theo 51 bu may CT8" xfId="1090"/>
    <cellStyle name="1_Dtdchinh2397" xfId="1091"/>
    <cellStyle name="1_Dtdchinh2397 2" xfId="1092"/>
    <cellStyle name="1_Dtdchinh2397_Phụ luc goi 5" xfId="1093"/>
    <cellStyle name="1_Dtdchinh2397_TONG HOP QUYET TOAN THANH PHO 2013" xfId="1094"/>
    <cellStyle name="1_DTXL goi 11(20-9-05)" xfId="1095"/>
    <cellStyle name="1_du toan" xfId="1096"/>
    <cellStyle name="1_du toan (03-11-05)" xfId="1097"/>
    <cellStyle name="1_Du toan (12-05-2005) Tham dinh" xfId="1098"/>
    <cellStyle name="1_Du toan (12-05-2005) Tham dinh_5. Du toan dien chieu sang" xfId="1099"/>
    <cellStyle name="1_Du toan (23-05-2005) Tham dinh" xfId="1100"/>
    <cellStyle name="1_Du toan (23-05-2005) Tham dinh_5. Du toan dien chieu sang" xfId="1101"/>
    <cellStyle name="1_Du toan (5 - 04 - 2004)" xfId="1102"/>
    <cellStyle name="1_Du toan (5 - 04 - 2004)_5. Du toan dien chieu sang" xfId="1103"/>
    <cellStyle name="1_Du toan (6-3-2005)" xfId="1104"/>
    <cellStyle name="1_Du toan (Ban A)" xfId="1105"/>
    <cellStyle name="1_Du toan (Ban A)_5. Du toan dien chieu sang" xfId="1106"/>
    <cellStyle name="1_Du toan (ngay 13 - 07 - 2004)" xfId="1107"/>
    <cellStyle name="1_Du toan (ngay 13 - 07 - 2004)_5. Du toan dien chieu sang" xfId="1108"/>
    <cellStyle name="1_Du toan (ngay 25-9-06)" xfId="1109"/>
    <cellStyle name="1_Du toan 558 (Km17+508.12 - Km 22)" xfId="1110"/>
    <cellStyle name="1_Du toan 558 (Km17+508.12 - Km 22) 2" xfId="1111"/>
    <cellStyle name="1_Du toan 558 (Km17+508.12 - Km 22)_1009030 TW chi vong II pan bo lua ra (update dan so-thuy loi phi 30-9-2010)(bac ninh-quang ngai)final chinh Da Nang" xfId="1112"/>
    <cellStyle name="1_Du toan 558 (Km17+508.12 - Km 22)_1009030 TW chi vong II pan bo lua ra (update dan so-thuy loi phi 30-9-2010)(bac ninh-quang ngai)final chinh Da Nang_CQ XAC DINH MAT BANG 2016 (Quảng Trị)" xfId="1113"/>
    <cellStyle name="1_Du toan 558 (Km17+508.12 - Km 22)_1009030 TW chi vong II pan bo lua ra (update dan so-thuy loi phi 30-9-2010)(bac ninh-quang ngai)final chinh Da Nang_CQ XAC DINH MAT BANG 2016 Thanh Hoa" xfId="1114"/>
    <cellStyle name="1_Du toan 558 (Km17+508.12 - Km 22)_108 - CBCC xa - nam 2015 - Kim dot 2" xfId="1115"/>
    <cellStyle name="1_Du toan 558 (Km17+508.12 - Km 22)_160505 BIEU CHI NSDP TREN DAU DAN (BAO GÔM BSCMT)" xfId="1116"/>
    <cellStyle name="1_Du toan 558 (Km17+508.12 - Km 22)_5. Du toan dien chieu sang" xfId="1117"/>
    <cellStyle name="1_Du toan 558 (Km17+508.12 - Km 22)_bao cao chi xdcb 6 thang dau nam" xfId="1118"/>
    <cellStyle name="1_Du toan 558 (Km17+508.12 - Km 22)_BIEU 2 ngay 11 10" xfId="1119"/>
    <cellStyle name="1_Du toan 558 (Km17+508.12 - Km 22)_Bieu moi lam" xfId="1120"/>
    <cellStyle name="1_Du toan 558 (Km17+508.12 - Km 22)_BIEU SO 2 NGAY 4 10" xfId="1121"/>
    <cellStyle name="1_Du toan 558 (Km17+508.12 - Km 22)_M 20" xfId="1122"/>
    <cellStyle name="1_Du toan 558 (Km17+508.12 - Km 22)_M 6" xfId="1123"/>
    <cellStyle name="1_Du toan 558 (Km17+508.12 - Km 22)_M 7" xfId="1124"/>
    <cellStyle name="1_Du toan 558 (Km17+508.12 - Km 22)_M TH" xfId="1125"/>
    <cellStyle name="1_Du toan 558 (Km17+508.12 - Km 22)_Phụ luc goi 5" xfId="1126"/>
    <cellStyle name="1_Du toan 558 (Km17+508.12 - Km 22)_Phụ luc goi 5 2" xfId="1127"/>
    <cellStyle name="1_Du toan 558 (Km17+508.12 - Km 22)_Phụ luc goi 5_TONG HOP QUYET TOAN THANH PHO 2013" xfId="1128"/>
    <cellStyle name="1_Du toan 558 (Km17+508.12 - Km 22)_T-Bao cao chi 6 thang" xfId="1129"/>
    <cellStyle name="1_Du toan 558 (Km17+508.12 - Km 22)_TONG HOP QUYET TOAN THANH PHO 2013" xfId="1130"/>
    <cellStyle name="1_Du toan bo sung (11-2004)" xfId="1131"/>
    <cellStyle name="1_Du toan Cang Vung Ang (Tham tra 3-11-06)" xfId="1132"/>
    <cellStyle name="1_Du toan Cang Vung Ang ngay 09-8-06 " xfId="1133"/>
    <cellStyle name="1_Du toan dieu chin theo don gia moi (1-2-2007)" xfId="1134"/>
    <cellStyle name="1_Du toan Goi 1" xfId="1135"/>
    <cellStyle name="1_Du toan Goi 1_5. Du toan dien chieu sang" xfId="1136"/>
    <cellStyle name="1_du toan goi 12" xfId="1137"/>
    <cellStyle name="1_Du toan Goi 2" xfId="1138"/>
    <cellStyle name="1_Du toan Goi 2_5. Du toan dien chieu sang" xfId="1139"/>
    <cellStyle name="1_Du toan Huong Lam - Ban Giang (ngay28-11-06)" xfId="1140"/>
    <cellStyle name="1_Du toan KT-TCsua theo TT 03 - YC 471" xfId="1141"/>
    <cellStyle name="1_Du toan KT-TCsua theo TT 03 - YC 471_5. Du toan dien chieu sang" xfId="1142"/>
    <cellStyle name="1_Du toan ngay (28-10-2005)" xfId="1143"/>
    <cellStyle name="1_Du toan ngay (28-10-2005)_5. Du toan dien chieu sang" xfId="1144"/>
    <cellStyle name="1_Du toan ngay 1-9-2004 (version 1)" xfId="1145"/>
    <cellStyle name="1_Du toan ngay 1-9-2004 (version 1)_5. Du toan dien chieu sang" xfId="1146"/>
    <cellStyle name="1_Du toan Phuong lam" xfId="1147"/>
    <cellStyle name="1_Du toan QL 27 (23-12-2005)" xfId="1148"/>
    <cellStyle name="1_Du toan QL 27 (23-12-2005)_5. Du toan dien chieu sang" xfId="1149"/>
    <cellStyle name="1_DuAnKT ngay 11-2-2006" xfId="1150"/>
    <cellStyle name="1_DuAnKT ngay 11-2-2006_5. Du toan dien chieu sang" xfId="1151"/>
    <cellStyle name="1_DUONGNOIVUNG-QTHANG-QLUU" xfId="1152"/>
    <cellStyle name="1_Dutoan xuatban" xfId="1153"/>
    <cellStyle name="1_Dutoan xuatbanlan2" xfId="1154"/>
    <cellStyle name="1_Dutoan(SGTL)" xfId="1155"/>
    <cellStyle name="1_Duyet DT-KTTC(GDI)QD so 790" xfId="1156"/>
    <cellStyle name="1_Estimate 4" xfId="1157"/>
    <cellStyle name="1_Estimate PY2" xfId="1158"/>
    <cellStyle name="1_G_I TCDBVN. BCQTC_U QUANG DAI.QL62.(11)" xfId="1159"/>
    <cellStyle name="1_Gia goi 1" xfId="1160"/>
    <cellStyle name="1_Gia_VL cau-JIBIC-Ha-tinh" xfId="1161"/>
    <cellStyle name="1_Gia_VL cau-JIBIC-Ha-tinh_5. Du toan dien chieu sang" xfId="1162"/>
    <cellStyle name="1_Gia_VLQL48_duyet " xfId="1163"/>
    <cellStyle name="1_Gia_VLQL48_duyet _5. Du toan dien chieu sang" xfId="1164"/>
    <cellStyle name="1_Gia_VLQL48_duyet _Phụ luc goi 5" xfId="1165"/>
    <cellStyle name="1_Gia_VLQL48_duyet _Phụ luc goi 5 2" xfId="1166"/>
    <cellStyle name="1_Gia_VLQL48_duyet _Phụ luc goi 5_TONG HOP QUYET TOAN THANH PHO 2013" xfId="1167"/>
    <cellStyle name="1_Giam DT2016 (ND108)" xfId="1168"/>
    <cellStyle name="1_goi 1" xfId="1169"/>
    <cellStyle name="1_Goi 1 (TT04)" xfId="1170"/>
    <cellStyle name="1_goi 1 duyet theo luong mo (an)" xfId="1171"/>
    <cellStyle name="1_Goi 1_1" xfId="1172"/>
    <cellStyle name="1_Goi 1_1_5. Du toan dien chieu sang" xfId="1173"/>
    <cellStyle name="1_Goi so 1" xfId="1174"/>
    <cellStyle name="1_Goi thau so 2 (20-6-2006)" xfId="1175"/>
    <cellStyle name="1_Goi02(25-05-2006)" xfId="1176"/>
    <cellStyle name="1_Goi02(25-05-2006)_5. Du toan dien chieu sang" xfId="1177"/>
    <cellStyle name="1_Goi1N206" xfId="1178"/>
    <cellStyle name="1_Goi1N206_5. Du toan dien chieu sang" xfId="1179"/>
    <cellStyle name="1_Goi2N206" xfId="1180"/>
    <cellStyle name="1_Goi2N206_5. Du toan dien chieu sang" xfId="1181"/>
    <cellStyle name="1_Goi4N216" xfId="1182"/>
    <cellStyle name="1_Goi4N216_5. Du toan dien chieu sang" xfId="1183"/>
    <cellStyle name="1_Goi5N216" xfId="1184"/>
    <cellStyle name="1_Goi5N216_5. Du toan dien chieu sang" xfId="1185"/>
    <cellStyle name="1_Gửi Tr.phong DT136 2016" xfId="1186"/>
    <cellStyle name="1_Hai Duong2010-PA294.700" xfId="1187"/>
    <cellStyle name="1_Hai Duong2010-V1-Dukienlai" xfId="1188"/>
    <cellStyle name="1_Hoi Song" xfId="1189"/>
    <cellStyle name="1_HT-LO" xfId="1190"/>
    <cellStyle name="1_HT-LO_5. Du toan dien chieu sang" xfId="1191"/>
    <cellStyle name="1_HTLO-TKKT(15-2-08)" xfId="1192"/>
    <cellStyle name="1_KE HOACH KTXH 2015" xfId="1193"/>
    <cellStyle name="1_Kh ql62 (2010) 11-09" xfId="1194"/>
    <cellStyle name="1_Khoi luong" xfId="1195"/>
    <cellStyle name="1_Khoi luong doan 1" xfId="1196"/>
    <cellStyle name="1_Khoi luong doan 1_5. Du toan dien chieu sang" xfId="1197"/>
    <cellStyle name="1_Khoi luong doan 2" xfId="1198"/>
    <cellStyle name="1_Khoi luong goi 1-QL4D" xfId="1199"/>
    <cellStyle name="1_Khoi Luong Hoang Truong - Hoang Phu" xfId="1200"/>
    <cellStyle name="1_Khoi Luong Hoang Truong - Hoang Phu_5. Du toan dien chieu sang" xfId="1201"/>
    <cellStyle name="1_Khoi luong QL8B" xfId="1202"/>
    <cellStyle name="1_Khoi luong_5. Du toan dien chieu sang" xfId="1203"/>
    <cellStyle name="1_Khung 2012" xfId="1204"/>
    <cellStyle name="1_KL" xfId="1205"/>
    <cellStyle name="1_KL goi 1" xfId="1206"/>
    <cellStyle name="1_KL goi 1 2" xfId="1207"/>
    <cellStyle name="1_KL goi 1_TONG HOP QUYET TOAN THANH PHO 2013" xfId="1208"/>
    <cellStyle name="1_Kl6-6-05" xfId="1209"/>
    <cellStyle name="1_Kldoan3" xfId="1210"/>
    <cellStyle name="1_KLNMD" xfId="1211"/>
    <cellStyle name="1_Klnutgiao" xfId="1212"/>
    <cellStyle name="1_KLPA2s" xfId="1213"/>
    <cellStyle name="1_KlQdinhduyet" xfId="1214"/>
    <cellStyle name="1_KlQdinhduyet_5. Du toan dien chieu sang" xfId="1215"/>
    <cellStyle name="1_KlQdinhduyet_Phụ luc goi 5" xfId="1216"/>
    <cellStyle name="1_KlQdinhduyet_Phụ luc goi 5 2" xfId="1217"/>
    <cellStyle name="1_KlQdinhduyet_Phụ luc goi 5_TONG HOP QUYET TOAN THANH PHO 2013" xfId="1218"/>
    <cellStyle name="1_KlQL4goi5KCS" xfId="1219"/>
    <cellStyle name="1_Kltayth" xfId="1220"/>
    <cellStyle name="1_KltaythQDduyet" xfId="1221"/>
    <cellStyle name="1_Kluong4-2004" xfId="1222"/>
    <cellStyle name="1_Kluong4-2004_5. Du toan dien chieu sang" xfId="1223"/>
    <cellStyle name="1_Km198-Km 206(3-6-09)" xfId="1224"/>
    <cellStyle name="1_Km329-Km350 (7-6)" xfId="1225"/>
    <cellStyle name="1_Km4-Km8+800" xfId="1226"/>
    <cellStyle name="1_Km4-Km8+800 2" xfId="1227"/>
    <cellStyle name="1_Km4-Km8+800_TONG HOP QUYET TOAN THANH PHO 2013" xfId="1228"/>
    <cellStyle name="1_Long_Lien_Phuong_BVTC" xfId="1229"/>
    <cellStyle name="1_Luong A6" xfId="1230"/>
    <cellStyle name="1_maugiacotaluy" xfId="1231"/>
    <cellStyle name="1_My Thanh Son Thanh" xfId="1232"/>
    <cellStyle name="1_Nhom I" xfId="1233"/>
    <cellStyle name="1_Nhom I_5. Du toan dien chieu sang" xfId="1234"/>
    <cellStyle name="1_NHU CAU VA NGUON THUC HIEN CCTL CAP XA" xfId="1235"/>
    <cellStyle name="1_Phu luc cong dau kenh TP Ha Tinh - trinh UBND tinh" xfId="1236"/>
    <cellStyle name="1_Phụ lục trình thực hienj các chính sách" xfId="1237"/>
    <cellStyle name="1_PL bien phap cong trinh 22.9.2016" xfId="1238"/>
    <cellStyle name="1_plhd" xfId="1239"/>
    <cellStyle name="1_Project N.Du" xfId="1240"/>
    <cellStyle name="1_Project N.Du.dien" xfId="1241"/>
    <cellStyle name="1_Project N.Du_5. Du toan dien chieu sang" xfId="1242"/>
    <cellStyle name="1_Project QL4" xfId="1243"/>
    <cellStyle name="1_Project QL4 goi 7" xfId="1244"/>
    <cellStyle name="1_Project QL4 goi 7_5. Du toan dien chieu sang" xfId="1245"/>
    <cellStyle name="1_Project QL4 goi5" xfId="1246"/>
    <cellStyle name="1_Project QL4 goi8" xfId="1247"/>
    <cellStyle name="1_QL1A-SUA2005" xfId="1248"/>
    <cellStyle name="1_QL1A-SUA2005_5. Du toan dien chieu sang" xfId="1249"/>
    <cellStyle name="1_Quỹ lương Giao dục 1.1.2015" xfId="1250"/>
    <cellStyle name="1_QUY LUONG GIAO DUC 2017 (CHUYEN PHONG)" xfId="1251"/>
    <cellStyle name="1_ra soat phan cap 1 (cuoi in ra)" xfId="1252"/>
    <cellStyle name="1_Sheet1" xfId="1253"/>
    <cellStyle name="1_SuoiTon" xfId="1254"/>
    <cellStyle name="1_SuoiTon_5. Du toan dien chieu sang" xfId="1255"/>
    <cellStyle name="1_t" xfId="1256"/>
    <cellStyle name="1_Tay THoa" xfId="1257"/>
    <cellStyle name="1_Tay THoa_5. Du toan dien chieu sang" xfId="1258"/>
    <cellStyle name="1_TDT 3 xa VA chinh thuc" xfId="1259"/>
    <cellStyle name="1_TDT VINH - DUYET (CAU+DUONG)" xfId="1260"/>
    <cellStyle name="1_TH BHXH 2015" xfId="1261"/>
    <cellStyle name="1_Tham tra (8-11)1" xfId="1262"/>
    <cellStyle name="1_Thành phố-Nhu cau CCTL 2016" xfId="1263"/>
    <cellStyle name="1_THKLsua_cuoi" xfId="1264"/>
    <cellStyle name="1_THU NS den 21.12.2014" xfId="1265"/>
    <cellStyle name="1_Tinh KLHC goi 1" xfId="1266"/>
    <cellStyle name="1_TLP 2016 sửa lại gui STC 21.9.2016" xfId="1267"/>
    <cellStyle name="1_tmthiet ke" xfId="1268"/>
    <cellStyle name="1_tmthiet ke1" xfId="1269"/>
    <cellStyle name="1_TN - Ho tro khac 2011" xfId="1270"/>
    <cellStyle name="1_Tong hop DT dieu chinh duong 38-95" xfId="1271"/>
    <cellStyle name="1_Tong hop khoi luong duong 557 (30-5-2006)" xfId="1272"/>
    <cellStyle name="1_tong hop kl nen mat" xfId="1273"/>
    <cellStyle name="1_Tong muc dau tu" xfId="1274"/>
    <cellStyle name="1_Tong muc KT 20-11 Tan Huong Tuyen2" xfId="1275"/>
    <cellStyle name="1_TRUNG PMU 5" xfId="1276"/>
    <cellStyle name="1_TT C1 QL7-ql482" xfId="1277"/>
    <cellStyle name="1_Tuyen (20-6-11 PA 2)" xfId="1278"/>
    <cellStyle name="1_Tuyen (21-7-11)-doan 1" xfId="1279"/>
    <cellStyle name="1_Tuyen so 1-Km0+00 - Km0+852.56" xfId="1280"/>
    <cellStyle name="1_Tuyen so 1-Km0+00 - Km0+852.56_5. Du toan dien chieu sang" xfId="1281"/>
    <cellStyle name="1_TUYHOAE" xfId="1282"/>
    <cellStyle name="1_TV sua ngay 02-08-06" xfId="1283"/>
    <cellStyle name="1_VatLieu 3 cau -NA" xfId="1284"/>
    <cellStyle name="1_VatLieu 3 cau -NA_5. Du toan dien chieu sang" xfId="1285"/>
    <cellStyle name="1_Vinh Phuc2010-V1" xfId="1286"/>
    <cellStyle name="1_Yen Na - Yen Tinh  du an 30 -10-2006- Theo 51 bu may" xfId="1287"/>
    <cellStyle name="1_Yen Na - Yen Tinh Theo 51 bu may Ghep" xfId="1288"/>
    <cellStyle name="1_Yen Na - Yen Tinh Theo 51 -TV NA Ghep" xfId="1289"/>
    <cellStyle name="1_Yen Na-Yen Tinh 07" xfId="1290"/>
    <cellStyle name="1_ÿÿÿÿÿ" xfId="1291"/>
    <cellStyle name="1_ÿÿÿÿÿ_1" xfId="1292"/>
    <cellStyle name="1_ÿÿÿÿÿ_1_5. Du toan dien chieu sang" xfId="1293"/>
    <cellStyle name="1_ÿÿÿÿÿ_Bao cao thang G1" xfId="1294"/>
    <cellStyle name="1_ÿÿÿÿÿ_Bieu tong hop nhu cau ung 2011 da chon loc -Mien nui" xfId="1295"/>
    <cellStyle name="1_ÿÿÿÿÿ_Book1" xfId="1296"/>
    <cellStyle name="1_ÿÿÿÿÿ_Book1 2" xfId="1297"/>
    <cellStyle name="1_ÿÿÿÿÿ_Book1_Phụ luc goi 5" xfId="1298"/>
    <cellStyle name="1_ÿÿÿÿÿ_DON GIA GIAOTHAU TRU CHONG GIA QUANG DAI" xfId="1299"/>
    <cellStyle name="1_ÿÿÿÿÿ_Don gia Goi thau so 1 (872)" xfId="1300"/>
    <cellStyle name="1_ÿÿÿÿÿ_DTduong-goi1" xfId="1301"/>
    <cellStyle name="1_ÿÿÿÿÿ_dutoanLCSP04-km0-5-goi1 (Ban 5 sua 24-8)" xfId="1302"/>
    <cellStyle name="1_ÿÿÿÿÿ_G_I TCDBVN. BCQTC_U QUANG DAI.QL62.(11)" xfId="1303"/>
    <cellStyle name="1_ÿÿÿÿÿ_Kh ql62 (2010) 11-09" xfId="1304"/>
    <cellStyle name="1_ÿÿÿÿÿ_Khung 2012" xfId="1305"/>
    <cellStyle name="1_ÿÿÿÿÿ_Tinh KLHC goi 1" xfId="1306"/>
    <cellStyle name="1_ÿÿÿÿÿ_Tong hop DT dieu chinh duong 38-95" xfId="1307"/>
    <cellStyle name="1_ÿÿÿÿÿ_Tong hop DT dieu chinh duong 38-95 2" xfId="1308"/>
    <cellStyle name="_x0001_1¼„½(" xfId="1309"/>
    <cellStyle name="_x0001_1¼½(" xfId="1310"/>
    <cellStyle name="12" xfId="1311"/>
    <cellStyle name="12.75" xfId="1312"/>
    <cellStyle name="123" xfId="1313"/>
    <cellStyle name="123w" xfId="1314"/>
    <cellStyle name="15" xfId="1315"/>
    <cellStyle name="18" xfId="1316"/>
    <cellStyle name="18.1" xfId="1317"/>
    <cellStyle name="¹éºÐÀ²_      " xfId="1318"/>
    <cellStyle name="2" xfId="1319"/>
    <cellStyle name="2_0D5B6000" xfId="1320"/>
    <cellStyle name="2_6.Bang_luong_moi_XDCB" xfId="1321"/>
    <cellStyle name="2_7 noi 48 goi C5 9 vi na" xfId="1322"/>
    <cellStyle name="2_A che do KS +chi BQL" xfId="1323"/>
    <cellStyle name="2_BANG CAM COC GPMB 8km" xfId="1324"/>
    <cellStyle name="2_BANG CAM COC GPMB 8km_5. Du toan dien chieu sang" xfId="1325"/>
    <cellStyle name="2_Bang tong hop khoi luong" xfId="1326"/>
    <cellStyle name="2_BC thang" xfId="1327"/>
    <cellStyle name="2_BC thang 2" xfId="1328"/>
    <cellStyle name="2_BC thang_TONG HOP QUYET TOAN THANH PHO 2013" xfId="1329"/>
    <cellStyle name="2_Book1" xfId="1330"/>
    <cellStyle name="2_Book1_02-07 Tuyen chinh" xfId="1331"/>
    <cellStyle name="2_Book1_02-07Tuyen Nhanh" xfId="1332"/>
    <cellStyle name="2_Book1_1" xfId="1333"/>
    <cellStyle name="2_Book1_1_5. Du toan dien chieu sang" xfId="1334"/>
    <cellStyle name="2_Book1_1_Phụ luc goi 5" xfId="1335"/>
    <cellStyle name="2_Book1_1_Phụ luc goi 5 2" xfId="1336"/>
    <cellStyle name="2_Book1_1_Phụ luc goi 5_TONG HOP QUYET TOAN THANH PHO 2013" xfId="1337"/>
    <cellStyle name="2_Book1_Ban chuyen trach 29 (dieu chinh)" xfId="1338"/>
    <cellStyle name="2_Book1_Ban chuyen trach 29 (dieu chinh)_BHYT nguoi ngheo" xfId="1339"/>
    <cellStyle name="2_Book1_Ban chuyen trach 29 (dieu chinh)_DT 2015 (chinh thuc)" xfId="1340"/>
    <cellStyle name="2_Book1_ban chuyen trach 29 bo sung cho huyen ( DC theo QDUBND tinh theo doi)" xfId="1341"/>
    <cellStyle name="2_Book1_ban chuyen trach 29 bo sung cho huyen ( DC theo QDUBND tinh theo doi)_BHYT nguoi ngheo" xfId="1342"/>
    <cellStyle name="2_Book1_ban chuyen trach 29 bo sung cho huyen ( DC theo QDUBND tinh theo doi)_DT 2015 (chinh thuc)" xfId="1343"/>
    <cellStyle name="2_Book1_Bang noi suy KL dao dat da" xfId="1344"/>
    <cellStyle name="2_Book1_BC thang" xfId="1345"/>
    <cellStyle name="2_Book1_bo sung du toan  hong linh" xfId="1346"/>
    <cellStyle name="2_Book1_Book1" xfId="1347"/>
    <cellStyle name="2_Book1_Book1_5. Du toan dien chieu sang" xfId="1348"/>
    <cellStyle name="2_Book1_Cau Hoa Son Km 1+441.06 (14-12-2006)" xfId="1349"/>
    <cellStyle name="2_Book1_Cau Hoa Son Km 1+441.06 (22-10-2006)" xfId="1350"/>
    <cellStyle name="2_Book1_Cau Hoa Son Km 1+441.06 (24-10-2006)" xfId="1351"/>
    <cellStyle name="2_Book1_Cau Nam Tot(ngay 2-10-2006)" xfId="1352"/>
    <cellStyle name="2_Book1_CAU XOP XANG II(su­a)" xfId="1353"/>
    <cellStyle name="2_Book1_CAU XOP XANG II(su­a)_5. Du toan dien chieu sang" xfId="1354"/>
    <cellStyle name="2_Book1_Dieu phoi dat goi 1" xfId="1355"/>
    <cellStyle name="2_Book1_Dieu phoi dat goi 2" xfId="1356"/>
    <cellStyle name="2_Book1_DT 27-9-2006 nop SKH" xfId="1357"/>
    <cellStyle name="2_Book1_DT Kha thi ngay 11-2-06" xfId="1358"/>
    <cellStyle name="2_Book1_DT Kha thi ngay 11-2-06_5. Du toan dien chieu sang" xfId="1359"/>
    <cellStyle name="2_Book1_DT ngay 04-01-2006" xfId="1360"/>
    <cellStyle name="2_Book1_DT ngay 11-4-2006" xfId="1361"/>
    <cellStyle name="2_Book1_DT ngay 15-11-05" xfId="1362"/>
    <cellStyle name="2_Book1_DT ngay 15-11-05_5. Du toan dien chieu sang" xfId="1363"/>
    <cellStyle name="2_Book1_DT theo DM24" xfId="1364"/>
    <cellStyle name="2_Book1_DT Yen Na - Yen Tinh Theo 51 bu may CT8" xfId="1365"/>
    <cellStyle name="2_Book1_Du toan KT-TCsua theo TT 03 - YC 471" xfId="1366"/>
    <cellStyle name="2_Book1_Du toan nam 2014 (chinh thuc)" xfId="1367"/>
    <cellStyle name="2_Book1_Du toan nam 2014 (chinh thuc)_BHYT nguoi ngheo" xfId="1368"/>
    <cellStyle name="2_Book1_Du toan nam 2014 (chinh thuc)_DT 2015 (chinh thuc)" xfId="1369"/>
    <cellStyle name="2_Book1_Du toan Phuong lam" xfId="1370"/>
    <cellStyle name="2_Book1_Du toan Phuong lam_5. Du toan dien chieu sang" xfId="1371"/>
    <cellStyle name="2_Book1_Du toan QL 27 (23-12-2005)" xfId="1372"/>
    <cellStyle name="2_Book1_DuAnKT ngay 11-2-2006" xfId="1373"/>
    <cellStyle name="2_Book1_Goi 1" xfId="1374"/>
    <cellStyle name="2_Book1_Goi thau so 2 (20-6-2006)" xfId="1375"/>
    <cellStyle name="2_Book1_Goi thau so 2 (20-6-2006)_5. Du toan dien chieu sang" xfId="1376"/>
    <cellStyle name="2_Book1_Goi02(25-05-2006)" xfId="1377"/>
    <cellStyle name="2_Book1_K C N - HUNG DONG L.NHUA" xfId="1378"/>
    <cellStyle name="2_Book1_K C N - HUNG DONG L.NHUA_5. Du toan dien chieu sang" xfId="1379"/>
    <cellStyle name="2_Book1_Khoi Luong Hoang Truong - Hoang Phu" xfId="1380"/>
    <cellStyle name="2_Book1_Khoi Luong Hoang Truong - Hoang Phu_5. Du toan dien chieu sang" xfId="1381"/>
    <cellStyle name="2_Book1_KLdao chuan" xfId="1382"/>
    <cellStyle name="2_Book1_KLdao chuan 2" xfId="1383"/>
    <cellStyle name="2_Book1_KLdao chuan_TONG HOP QUYET TOAN THANH PHO 2013" xfId="1384"/>
    <cellStyle name="2_Book1_Muong TL" xfId="1385"/>
    <cellStyle name="2_Book1_Sua -  Nam Cam 07" xfId="1386"/>
    <cellStyle name="2_Book1_T4-nhanh1(17-6)" xfId="1387"/>
    <cellStyle name="2_Book1_TH BHXH 2015" xfId="1388"/>
    <cellStyle name="2_Book1_TH chenh lech Quy Luong 2014 (Phuc)" xfId="1389"/>
    <cellStyle name="2_Book1_TH chenh lech Quy Luong 2014 (Phuc)_BHYT nguoi ngheo" xfId="1390"/>
    <cellStyle name="2_Book1_TH chenh lech Quy Luong 2014 (Phuc)_DT 2015 (chinh thuc)" xfId="1391"/>
    <cellStyle name="2_Book1_THU NS den 21.12.2014" xfId="1392"/>
    <cellStyle name="2_Book1_Tong muc KT 20-11 Tan Huong Tuyen2" xfId="1393"/>
    <cellStyle name="2_Book1_Tuyen so 1-Km0+00 - Km0+852.56" xfId="1394"/>
    <cellStyle name="2_Book1_TV sua ngay 02-08-06" xfId="1395"/>
    <cellStyle name="2_Book1_xop nhi Gia Q4( 7-3-07)" xfId="1396"/>
    <cellStyle name="2_Book1_Yen Na-Yen Tinh 07" xfId="1397"/>
    <cellStyle name="2_Book1_Yen Na-Yen tinh 11" xfId="1398"/>
    <cellStyle name="2_Book1_ÿÿÿÿÿ" xfId="1399"/>
    <cellStyle name="2_C" xfId="1400"/>
    <cellStyle name="2_Cao Son - DTTKchinh TT 03, 04" xfId="1401"/>
    <cellStyle name="2_Cau Hoi 115" xfId="1402"/>
    <cellStyle name="2_Cau Hua Trai (TT 04)" xfId="1403"/>
    <cellStyle name="2_Cau Nam Tot(ngay 2-10-2006)" xfId="1404"/>
    <cellStyle name="2_Cau Thanh Ha 1" xfId="1405"/>
    <cellStyle name="2_Cau thuy dien Ban La (Cu Anh)" xfId="1406"/>
    <cellStyle name="2_Cau thuy dien Ban La (Cu Anh) 2" xfId="1407"/>
    <cellStyle name="2_Cau thuy dien Ban La (Cu Anh)_1009030 TW chi vong II pan bo lua ra (update dan so-thuy loi phi 30-9-2010)(bac ninh-quang ngai)final chinh Da Nang" xfId="1408"/>
    <cellStyle name="2_Cau thuy dien Ban La (Cu Anh)_1009030 TW chi vong II pan bo lua ra (update dan so-thuy loi phi 30-9-2010)(bac ninh-quang ngai)final chinh Da Nang_CQ XAC DINH MAT BANG 2016 (Quảng Trị)" xfId="1409"/>
    <cellStyle name="2_Cau thuy dien Ban La (Cu Anh)_1009030 TW chi vong II pan bo lua ra (update dan so-thuy loi phi 30-9-2010)(bac ninh-quang ngai)final chinh Da Nang_CQ XAC DINH MAT BANG 2016 Thanh Hoa" xfId="1410"/>
    <cellStyle name="2_Cau thuy dien Ban La (Cu Anh)_108 - CBCC xa - nam 2015 - Kim dot 2" xfId="1411"/>
    <cellStyle name="2_Cau thuy dien Ban La (Cu Anh)_160505 BIEU CHI NSDP TREN DAU DAN (BAO GÔM BSCMT)" xfId="1412"/>
    <cellStyle name="2_Cau thuy dien Ban La (Cu Anh)_5. Du toan dien chieu sang" xfId="1413"/>
    <cellStyle name="2_Cau thuy dien Ban La (Cu Anh)_bao cao chi xdcb 6 thang dau nam" xfId="1414"/>
    <cellStyle name="2_Cau thuy dien Ban La (Cu Anh)_BIEU 2 ngay 11 10" xfId="1415"/>
    <cellStyle name="2_Cau thuy dien Ban La (Cu Anh)_Bieu moi lam" xfId="1416"/>
    <cellStyle name="2_Cau thuy dien Ban La (Cu Anh)_BIEU SO 2 NGAY 4 10" xfId="1417"/>
    <cellStyle name="2_Cau thuy dien Ban La (Cu Anh)_M 20" xfId="1418"/>
    <cellStyle name="2_Cau thuy dien Ban La (Cu Anh)_M 6" xfId="1419"/>
    <cellStyle name="2_Cau thuy dien Ban La (Cu Anh)_M 7" xfId="1420"/>
    <cellStyle name="2_Cau thuy dien Ban La (Cu Anh)_M TH" xfId="1421"/>
    <cellStyle name="2_Cau thuy dien Ban La (Cu Anh)_Phụ luc goi 5" xfId="1422"/>
    <cellStyle name="2_Cau thuy dien Ban La (Cu Anh)_Phụ luc goi 5 2" xfId="1423"/>
    <cellStyle name="2_Cau thuy dien Ban La (Cu Anh)_Phụ luc goi 5_TONG HOP QUYET TOAN THANH PHO 2013" xfId="1424"/>
    <cellStyle name="2_Cau thuy dien Ban La (Cu Anh)_T-Bao cao chi 6 thang" xfId="1425"/>
    <cellStyle name="2_Cau thuy dien Ban La (Cu Anh)_TONG HOP QUYET TOAN THANH PHO 2013" xfId="1426"/>
    <cellStyle name="2_CAU XOP XANG II(su­a)" xfId="1427"/>
    <cellStyle name="2_Chau Thon - Tan Xuan (KCS 8-12-06)" xfId="1428"/>
    <cellStyle name="2_Chi phi KS" xfId="1429"/>
    <cellStyle name="2_cong" xfId="1430"/>
    <cellStyle name="2_cuong sua 9.10" xfId="1431"/>
    <cellStyle name="2_Dakt-Cau tinh Hua Phan" xfId="1432"/>
    <cellStyle name="2_DIEN" xfId="1433"/>
    <cellStyle name="2_Dieu phoi dat goi 1" xfId="1434"/>
    <cellStyle name="2_Dieu phoi dat goi 1_5. Du toan dien chieu sang" xfId="1435"/>
    <cellStyle name="2_Dieu phoi dat goi 2" xfId="1436"/>
    <cellStyle name="2_Dieu phoi dat goi 2_5. Du toan dien chieu sang" xfId="1437"/>
    <cellStyle name="2_Dinh muc thiet ke" xfId="1438"/>
    <cellStyle name="2_DONGIA" xfId="1439"/>
    <cellStyle name="2_DT Kha thi ngay 11-2-06" xfId="1440"/>
    <cellStyle name="2_DT KS Cam LAc-10-05-07" xfId="1441"/>
    <cellStyle name="2_DT KT ngay 10-9-2005" xfId="1442"/>
    <cellStyle name="2_DT ngay 04-01-2006" xfId="1443"/>
    <cellStyle name="2_DT ngay 04-01-2006_5. Du toan dien chieu sang" xfId="1444"/>
    <cellStyle name="2_DT ngay 11-4-2006" xfId="1445"/>
    <cellStyle name="2_DT ngay 11-4-2006_5. Du toan dien chieu sang" xfId="1446"/>
    <cellStyle name="2_DT ngay 15-11-05" xfId="1447"/>
    <cellStyle name="2_DT R1 duyet" xfId="1448"/>
    <cellStyle name="2_DT theo DM24" xfId="1449"/>
    <cellStyle name="2_DT Yen Na - Yen Tinh Theo 51 bu may CT8" xfId="1450"/>
    <cellStyle name="2_Dtdchinh2397" xfId="1451"/>
    <cellStyle name="2_Dtdchinh2397 2" xfId="1452"/>
    <cellStyle name="2_Dtdchinh2397_Phụ luc goi 5" xfId="1453"/>
    <cellStyle name="2_Dtdchinh2397_TONG HOP QUYET TOAN THANH PHO 2013" xfId="1454"/>
    <cellStyle name="2_DTXL goi 11(20-9-05)" xfId="1455"/>
    <cellStyle name="2_du toan" xfId="1456"/>
    <cellStyle name="2_du toan (03-11-05)" xfId="1457"/>
    <cellStyle name="2_Du toan (12-05-2005) Tham dinh" xfId="1458"/>
    <cellStyle name="2_Du toan (12-05-2005) Tham dinh_5. Du toan dien chieu sang" xfId="1459"/>
    <cellStyle name="2_Du toan (23-05-2005) Tham dinh" xfId="1460"/>
    <cellStyle name="2_Du toan (23-05-2005) Tham dinh_5. Du toan dien chieu sang" xfId="1461"/>
    <cellStyle name="2_Du toan (5 - 04 - 2004)" xfId="1462"/>
    <cellStyle name="2_Du toan (5 - 04 - 2004)_5. Du toan dien chieu sang" xfId="1463"/>
    <cellStyle name="2_Du toan (6-3-2005)" xfId="1464"/>
    <cellStyle name="2_Du toan (Ban A)" xfId="1465"/>
    <cellStyle name="2_Du toan (Ban A)_5. Du toan dien chieu sang" xfId="1466"/>
    <cellStyle name="2_Du toan (ngay 13 - 07 - 2004)" xfId="1467"/>
    <cellStyle name="2_Du toan (ngay 13 - 07 - 2004)_5. Du toan dien chieu sang" xfId="1468"/>
    <cellStyle name="2_Du toan (ngay 25-9-06)" xfId="1469"/>
    <cellStyle name="2_Du toan 558 (Km17+508.12 - Km 22)" xfId="1470"/>
    <cellStyle name="2_Du toan 558 (Km17+508.12 - Km 22) 2" xfId="1471"/>
    <cellStyle name="2_Du toan 558 (Km17+508.12 - Km 22)_1009030 TW chi vong II pan bo lua ra (update dan so-thuy loi phi 30-9-2010)(bac ninh-quang ngai)final chinh Da Nang" xfId="1472"/>
    <cellStyle name="2_Du toan 558 (Km17+508.12 - Km 22)_1009030 TW chi vong II pan bo lua ra (update dan so-thuy loi phi 30-9-2010)(bac ninh-quang ngai)final chinh Da Nang_CQ XAC DINH MAT BANG 2016 (Quảng Trị)" xfId="1473"/>
    <cellStyle name="2_Du toan 558 (Km17+508.12 - Km 22)_1009030 TW chi vong II pan bo lua ra (update dan so-thuy loi phi 30-9-2010)(bac ninh-quang ngai)final chinh Da Nang_CQ XAC DINH MAT BANG 2016 Thanh Hoa" xfId="1474"/>
    <cellStyle name="2_Du toan 558 (Km17+508.12 - Km 22)_108 - CBCC xa - nam 2015 - Kim dot 2" xfId="1475"/>
    <cellStyle name="2_Du toan 558 (Km17+508.12 - Km 22)_160505 BIEU CHI NSDP TREN DAU DAN (BAO GÔM BSCMT)" xfId="1476"/>
    <cellStyle name="2_Du toan 558 (Km17+508.12 - Km 22)_5. Du toan dien chieu sang" xfId="1477"/>
    <cellStyle name="2_Du toan 558 (Km17+508.12 - Km 22)_bao cao chi xdcb 6 thang dau nam" xfId="1478"/>
    <cellStyle name="2_Du toan 558 (Km17+508.12 - Km 22)_BIEU 2 ngay 11 10" xfId="1479"/>
    <cellStyle name="2_Du toan 558 (Km17+508.12 - Km 22)_Bieu moi lam" xfId="1480"/>
    <cellStyle name="2_Du toan 558 (Km17+508.12 - Km 22)_BIEU SO 2 NGAY 4 10" xfId="1481"/>
    <cellStyle name="2_Du toan 558 (Km17+508.12 - Km 22)_M 20" xfId="1482"/>
    <cellStyle name="2_Du toan 558 (Km17+508.12 - Km 22)_M 6" xfId="1483"/>
    <cellStyle name="2_Du toan 558 (Km17+508.12 - Km 22)_M 7" xfId="1484"/>
    <cellStyle name="2_Du toan 558 (Km17+508.12 - Km 22)_M TH" xfId="1485"/>
    <cellStyle name="2_Du toan 558 (Km17+508.12 - Km 22)_Phụ luc goi 5" xfId="1486"/>
    <cellStyle name="2_Du toan 558 (Km17+508.12 - Km 22)_Phụ luc goi 5 2" xfId="1487"/>
    <cellStyle name="2_Du toan 558 (Km17+508.12 - Km 22)_Phụ luc goi 5_TONG HOP QUYET TOAN THANH PHO 2013" xfId="1488"/>
    <cellStyle name="2_Du toan 558 (Km17+508.12 - Km 22)_T-Bao cao chi 6 thang" xfId="1489"/>
    <cellStyle name="2_Du toan 558 (Km17+508.12 - Km 22)_TONG HOP QUYET TOAN THANH PHO 2013" xfId="1490"/>
    <cellStyle name="2_Du toan bo sung (11-2004)" xfId="1491"/>
    <cellStyle name="2_Du toan Cang Vung Ang (Tham tra 3-11-06)" xfId="1492"/>
    <cellStyle name="2_Du toan Cang Vung Ang ngay 09-8-06 " xfId="1493"/>
    <cellStyle name="2_Du toan dieu chin theo don gia moi (1-2-2007)" xfId="1494"/>
    <cellStyle name="2_Du toan Goi 1" xfId="1495"/>
    <cellStyle name="2_Du toan Goi 1_5. Du toan dien chieu sang" xfId="1496"/>
    <cellStyle name="2_du toan goi 12" xfId="1497"/>
    <cellStyle name="2_Du toan Goi 2" xfId="1498"/>
    <cellStyle name="2_Du toan Goi 2_5. Du toan dien chieu sang" xfId="1499"/>
    <cellStyle name="2_Du toan Huong Lam - Ban Giang (ngay28-11-06)" xfId="1500"/>
    <cellStyle name="2_Du toan KT-TCsua theo TT 03 - YC 471" xfId="1501"/>
    <cellStyle name="2_Du toan KT-TCsua theo TT 03 - YC 471_5. Du toan dien chieu sang" xfId="1502"/>
    <cellStyle name="2_Du toan ngay (28-10-2005)" xfId="1503"/>
    <cellStyle name="2_Du toan ngay (28-10-2005)_5. Du toan dien chieu sang" xfId="1504"/>
    <cellStyle name="2_Du toan ngay 1-9-2004 (version 1)" xfId="1505"/>
    <cellStyle name="2_Du toan ngay 1-9-2004 (version 1)_5. Du toan dien chieu sang" xfId="1506"/>
    <cellStyle name="2_Du toan Phuong lam" xfId="1507"/>
    <cellStyle name="2_Du toan QL 27 (23-12-2005)" xfId="1508"/>
    <cellStyle name="2_Du toan QL 27 (23-12-2005)_5. Du toan dien chieu sang" xfId="1509"/>
    <cellStyle name="2_DuAnKT ngay 11-2-2006" xfId="1510"/>
    <cellStyle name="2_DuAnKT ngay 11-2-2006_5. Du toan dien chieu sang" xfId="1511"/>
    <cellStyle name="2_DUONGNOIVUNG-QTHANG-QLUU" xfId="1512"/>
    <cellStyle name="2_Dutoan xuatban" xfId="1513"/>
    <cellStyle name="2_Dutoan xuatbanlan2" xfId="1514"/>
    <cellStyle name="2_Dutoan(SGTL)" xfId="1515"/>
    <cellStyle name="2_Duyet DT-KTTC(GDI)QD so 790" xfId="1516"/>
    <cellStyle name="2_Gia goi 1" xfId="1517"/>
    <cellStyle name="2_Gia_VL cau-JIBIC-Ha-tinh" xfId="1518"/>
    <cellStyle name="2_Gia_VL cau-JIBIC-Ha-tinh_5. Du toan dien chieu sang" xfId="1519"/>
    <cellStyle name="2_Gia_VLQL48_duyet " xfId="1520"/>
    <cellStyle name="2_Gia_VLQL48_duyet _5. Du toan dien chieu sang" xfId="1521"/>
    <cellStyle name="2_Gia_VLQL48_duyet _Phụ luc goi 5" xfId="1522"/>
    <cellStyle name="2_Gia_VLQL48_duyet _Phụ luc goi 5 2" xfId="1523"/>
    <cellStyle name="2_Gia_VLQL48_duyet _Phụ luc goi 5_TONG HOP QUYET TOAN THANH PHO 2013" xfId="1524"/>
    <cellStyle name="2_goi 1" xfId="1525"/>
    <cellStyle name="2_Goi 1 (TT04)" xfId="1526"/>
    <cellStyle name="2_goi 1 duyet theo luong mo (an)" xfId="1527"/>
    <cellStyle name="2_Goi 1_1" xfId="1528"/>
    <cellStyle name="2_Goi 1_1_5. Du toan dien chieu sang" xfId="1529"/>
    <cellStyle name="2_Goi so 1" xfId="1530"/>
    <cellStyle name="2_Goi thau so 2 (20-6-2006)" xfId="1531"/>
    <cellStyle name="2_Goi02(25-05-2006)" xfId="1532"/>
    <cellStyle name="2_Goi02(25-05-2006)_5. Du toan dien chieu sang" xfId="1533"/>
    <cellStyle name="2_Goi1N206" xfId="1534"/>
    <cellStyle name="2_Goi1N206_5. Du toan dien chieu sang" xfId="1535"/>
    <cellStyle name="2_Goi2N206" xfId="1536"/>
    <cellStyle name="2_Goi2N206_5. Du toan dien chieu sang" xfId="1537"/>
    <cellStyle name="2_Goi4N216" xfId="1538"/>
    <cellStyle name="2_Goi4N216_5. Du toan dien chieu sang" xfId="1539"/>
    <cellStyle name="2_Goi5N216" xfId="1540"/>
    <cellStyle name="2_Goi5N216_5. Du toan dien chieu sang" xfId="1541"/>
    <cellStyle name="2_Hoi Song" xfId="1542"/>
    <cellStyle name="2_HT-LO" xfId="1543"/>
    <cellStyle name="2_HT-LO_5. Du toan dien chieu sang" xfId="1544"/>
    <cellStyle name="2_Khoi luong" xfId="1545"/>
    <cellStyle name="2_Khoi luong doan 1" xfId="1546"/>
    <cellStyle name="2_Khoi luong doan 1_5. Du toan dien chieu sang" xfId="1547"/>
    <cellStyle name="2_Khoi luong doan 2" xfId="1548"/>
    <cellStyle name="2_Khoi luong goi 1-QL4D" xfId="1549"/>
    <cellStyle name="2_Khoi Luong Hoang Truong - Hoang Phu" xfId="1550"/>
    <cellStyle name="2_Khoi Luong Hoang Truong - Hoang Phu_5. Du toan dien chieu sang" xfId="1551"/>
    <cellStyle name="2_Khoi luong QL8B" xfId="1552"/>
    <cellStyle name="2_Khoi luong_5. Du toan dien chieu sang" xfId="1553"/>
    <cellStyle name="2_KL" xfId="1554"/>
    <cellStyle name="2_KL goi 1" xfId="1555"/>
    <cellStyle name="2_KL goi 1 2" xfId="1556"/>
    <cellStyle name="2_KL goi 1_TONG HOP QUYET TOAN THANH PHO 2013" xfId="1557"/>
    <cellStyle name="2_Kl6-6-05" xfId="1558"/>
    <cellStyle name="2_Kldoan3" xfId="1559"/>
    <cellStyle name="2_Klnutgiao" xfId="1560"/>
    <cellStyle name="2_KLPA2s" xfId="1561"/>
    <cellStyle name="2_KlQdinhduyet" xfId="1562"/>
    <cellStyle name="2_KlQdinhduyet_5. Du toan dien chieu sang" xfId="1563"/>
    <cellStyle name="2_KlQdinhduyet_Phụ luc goi 5" xfId="1564"/>
    <cellStyle name="2_KlQdinhduyet_Phụ luc goi 5 2" xfId="1565"/>
    <cellStyle name="2_KlQdinhduyet_Phụ luc goi 5_TONG HOP QUYET TOAN THANH PHO 2013" xfId="1566"/>
    <cellStyle name="2_KlQL4goi5KCS" xfId="1567"/>
    <cellStyle name="2_Kltayth" xfId="1568"/>
    <cellStyle name="2_KltaythQDduyet" xfId="1569"/>
    <cellStyle name="2_Kluong4-2004" xfId="1570"/>
    <cellStyle name="2_Kluong4-2004_5. Du toan dien chieu sang" xfId="1571"/>
    <cellStyle name="2_Km329-Km350 (7-6)" xfId="1572"/>
    <cellStyle name="2_Km4-Km8+800" xfId="1573"/>
    <cellStyle name="2_Km4-Km8+800 2" xfId="1574"/>
    <cellStyle name="2_Km4-Km8+800_TONG HOP QUYET TOAN THANH PHO 2013" xfId="1575"/>
    <cellStyle name="2_Long_Lien_Phuong_BVTC" xfId="1576"/>
    <cellStyle name="2_Luong A6" xfId="1577"/>
    <cellStyle name="2_maugiacotaluy" xfId="1578"/>
    <cellStyle name="2_My Thanh Son Thanh" xfId="1579"/>
    <cellStyle name="2_Nhom I" xfId="1580"/>
    <cellStyle name="2_Nhom I_5. Du toan dien chieu sang" xfId="1581"/>
    <cellStyle name="2_Project N.Du" xfId="1582"/>
    <cellStyle name="2_Project N.Du.dien" xfId="1583"/>
    <cellStyle name="2_Project N.Du_5. Du toan dien chieu sang" xfId="1584"/>
    <cellStyle name="2_Project QL4" xfId="1585"/>
    <cellStyle name="2_Project QL4 goi 7" xfId="1586"/>
    <cellStyle name="2_Project QL4 goi 7_5. Du toan dien chieu sang" xfId="1587"/>
    <cellStyle name="2_Project QL4 goi5" xfId="1588"/>
    <cellStyle name="2_Project QL4 goi8" xfId="1589"/>
    <cellStyle name="2_QL1A-SUA2005" xfId="1590"/>
    <cellStyle name="2_QL1A-SUA2005_5. Du toan dien chieu sang" xfId="1591"/>
    <cellStyle name="2_Sheet1" xfId="1592"/>
    <cellStyle name="2_SuoiTon" xfId="1593"/>
    <cellStyle name="2_SuoiTon_5. Du toan dien chieu sang" xfId="1594"/>
    <cellStyle name="2_t" xfId="1595"/>
    <cellStyle name="2_Tay THoa" xfId="1596"/>
    <cellStyle name="2_Tay THoa_5. Du toan dien chieu sang" xfId="1597"/>
    <cellStyle name="2_TDT VINH - DUYET (CAU+DUONG)" xfId="1598"/>
    <cellStyle name="2_Tham tra (8-11)1" xfId="1599"/>
    <cellStyle name="2_THKLsua_cuoi" xfId="1600"/>
    <cellStyle name="2_Tinh KLHC goi 1" xfId="1601"/>
    <cellStyle name="2_tmthiet ke" xfId="1602"/>
    <cellStyle name="2_tmthiet ke1" xfId="1603"/>
    <cellStyle name="2_Tong hop DT dieu chinh duong 38-95" xfId="1604"/>
    <cellStyle name="2_Tong hop khoi luong duong 557 (30-5-2006)" xfId="1605"/>
    <cellStyle name="2_tong hop kl nen mat" xfId="1606"/>
    <cellStyle name="2_Tong muc dau tu" xfId="1607"/>
    <cellStyle name="2_Tong muc KT 20-11 Tan Huong Tuyen2" xfId="1608"/>
    <cellStyle name="2_TRUNG PMU 5" xfId="1609"/>
    <cellStyle name="2_TT C1 QL7-ql482" xfId="1610"/>
    <cellStyle name="2_Tuyen so 1-Km0+00 - Km0+852.56" xfId="1611"/>
    <cellStyle name="2_Tuyen so 1-Km0+00 - Km0+852.56_5. Du toan dien chieu sang" xfId="1612"/>
    <cellStyle name="2_TV sua ngay 02-08-06" xfId="1613"/>
    <cellStyle name="2_VatLieu 3 cau -NA" xfId="1614"/>
    <cellStyle name="2_VatLieu 3 cau -NA_5. Du toan dien chieu sang" xfId="1615"/>
    <cellStyle name="2_Yen Na - Yen Tinh  du an 30 -10-2006- Theo 51 bu may" xfId="1616"/>
    <cellStyle name="2_Yen Na - Yen Tinh Theo 51 bu may Ghep" xfId="1617"/>
    <cellStyle name="2_Yen Na - Yen Tinh Theo 51 -TV NA Ghep" xfId="1618"/>
    <cellStyle name="2_Yen Na-Yen Tinh 07" xfId="1619"/>
    <cellStyle name="2_ÿÿÿÿÿ" xfId="1620"/>
    <cellStyle name="2_ÿÿÿÿÿ_1" xfId="1621"/>
    <cellStyle name="2_ÿÿÿÿÿ_1_5. Du toan dien chieu sang" xfId="1622"/>
    <cellStyle name="2_ÿÿÿÿÿ_Bao cao thang G1" xfId="1623"/>
    <cellStyle name="2_ÿÿÿÿÿ_Bieu tong hop nhu cau ung 2011 da chon loc -Mien nui" xfId="1624"/>
    <cellStyle name="2_ÿÿÿÿÿ_Book1" xfId="1625"/>
    <cellStyle name="2_ÿÿÿÿÿ_Book1 2" xfId="1626"/>
    <cellStyle name="2_ÿÿÿÿÿ_Book1_Phụ luc goi 5" xfId="1627"/>
    <cellStyle name="2_ÿÿÿÿÿ_Don gia Goi thau so 1 (872)" xfId="1628"/>
    <cellStyle name="2_ÿÿÿÿÿ_DTduong-goi1" xfId="1629"/>
    <cellStyle name="2_ÿÿÿÿÿ_dutoanLCSP04-km0-5-goi1 (Ban 5 sua 24-8)" xfId="1630"/>
    <cellStyle name="2_ÿÿÿÿÿ_Tinh KLHC goi 1" xfId="1631"/>
    <cellStyle name="2_ÿÿÿÿÿ_Tong hop DT dieu chinh duong 38-95" xfId="1632"/>
    <cellStyle name="2_ÿÿÿÿÿ_Tong hop DT dieu chinh duong 38-95 2" xfId="1633"/>
    <cellStyle name="20" xfId="1634"/>
    <cellStyle name="20 2" xfId="1635"/>
    <cellStyle name="20% - Accent1 2" xfId="1636"/>
    <cellStyle name="20% - Accent2 2" xfId="1637"/>
    <cellStyle name="20% - Accent3 2" xfId="1638"/>
    <cellStyle name="20% - Accent4 2" xfId="1639"/>
    <cellStyle name="20% - Accent5 2" xfId="1640"/>
    <cellStyle name="20% - Accent6 2" xfId="1641"/>
    <cellStyle name="20% - Nh?n1" xfId="1642"/>
    <cellStyle name="20% - Nh?n2" xfId="1643"/>
    <cellStyle name="20% - Nh?n3" xfId="1644"/>
    <cellStyle name="20% - Nh?n4" xfId="1645"/>
    <cellStyle name="20% - Nh?n5" xfId="1646"/>
    <cellStyle name="20% - Nh?n6" xfId="1647"/>
    <cellStyle name="20% - Nhấn1" xfId="1648"/>
    <cellStyle name="20% - Nhấn2" xfId="1649"/>
    <cellStyle name="20% - Nhấn3" xfId="1650"/>
    <cellStyle name="20% - Nhấn4" xfId="1651"/>
    <cellStyle name="20% - Nhấn5" xfId="1652"/>
    <cellStyle name="20% - Nhấn6" xfId="1653"/>
    <cellStyle name="-2001" xfId="1654"/>
    <cellStyle name="3" xfId="1655"/>
    <cellStyle name="3_0D5B6000" xfId="1656"/>
    <cellStyle name="3_6.Bang_luong_moi_XDCB" xfId="1657"/>
    <cellStyle name="3_7 noi 48 goi C5 9 vi na" xfId="1658"/>
    <cellStyle name="3_A che do KS +chi BQL" xfId="1659"/>
    <cellStyle name="3_BANG CAM COC GPMB 8km" xfId="1660"/>
    <cellStyle name="3_BANG CAM COC GPMB 8km_5. Du toan dien chieu sang" xfId="1661"/>
    <cellStyle name="3_Bang tong hop khoi luong" xfId="1662"/>
    <cellStyle name="3_BC thang" xfId="1663"/>
    <cellStyle name="3_BC thang 2" xfId="1664"/>
    <cellStyle name="3_BC thang_TONG HOP QUYET TOAN THANH PHO 2013" xfId="1665"/>
    <cellStyle name="3_Book1" xfId="1666"/>
    <cellStyle name="3_Book1_02-07 Tuyen chinh" xfId="1667"/>
    <cellStyle name="3_Book1_02-07Tuyen Nhanh" xfId="1668"/>
    <cellStyle name="3_Book1_1" xfId="1669"/>
    <cellStyle name="3_Book1_1_5. Du toan dien chieu sang" xfId="1670"/>
    <cellStyle name="3_Book1_1_Phụ luc goi 5" xfId="1671"/>
    <cellStyle name="3_Book1_1_Phụ luc goi 5 2" xfId="1672"/>
    <cellStyle name="3_Book1_1_Phụ luc goi 5_TONG HOP QUYET TOAN THANH PHO 2013" xfId="1673"/>
    <cellStyle name="3_Book1_Ban chuyen trach 29 (dieu chinh)" xfId="1674"/>
    <cellStyle name="3_Book1_Ban chuyen trach 29 (dieu chinh)_BHYT nguoi ngheo" xfId="1675"/>
    <cellStyle name="3_Book1_Ban chuyen trach 29 (dieu chinh)_DT 2015 (chinh thuc)" xfId="1676"/>
    <cellStyle name="3_Book1_ban chuyen trach 29 bo sung cho huyen ( DC theo QDUBND tinh theo doi)" xfId="1677"/>
    <cellStyle name="3_Book1_ban chuyen trach 29 bo sung cho huyen ( DC theo QDUBND tinh theo doi)_BHYT nguoi ngheo" xfId="1678"/>
    <cellStyle name="3_Book1_ban chuyen trach 29 bo sung cho huyen ( DC theo QDUBND tinh theo doi)_DT 2015 (chinh thuc)" xfId="1679"/>
    <cellStyle name="3_Book1_Bang noi suy KL dao dat da" xfId="1680"/>
    <cellStyle name="3_Book1_BC thang" xfId="1681"/>
    <cellStyle name="3_Book1_bo sung du toan  hong linh" xfId="1682"/>
    <cellStyle name="3_Book1_Book1" xfId="1683"/>
    <cellStyle name="3_Book1_Book1_5. Du toan dien chieu sang" xfId="1684"/>
    <cellStyle name="3_Book1_Cau Hoa Son Km 1+441.06 (14-12-2006)" xfId="1685"/>
    <cellStyle name="3_Book1_Cau Hoa Son Km 1+441.06 (22-10-2006)" xfId="1686"/>
    <cellStyle name="3_Book1_Cau Hoa Son Km 1+441.06 (24-10-2006)" xfId="1687"/>
    <cellStyle name="3_Book1_Cau Nam Tot(ngay 2-10-2006)" xfId="1688"/>
    <cellStyle name="3_Book1_CAU XOP XANG II(su­a)" xfId="1689"/>
    <cellStyle name="3_Book1_CAU XOP XANG II(su­a)_5. Du toan dien chieu sang" xfId="1690"/>
    <cellStyle name="3_Book1_Dieu phoi dat goi 1" xfId="1691"/>
    <cellStyle name="3_Book1_Dieu phoi dat goi 2" xfId="1692"/>
    <cellStyle name="3_Book1_DT 27-9-2006 nop SKH" xfId="1693"/>
    <cellStyle name="3_Book1_DT Kha thi ngay 11-2-06" xfId="1694"/>
    <cellStyle name="3_Book1_DT Kha thi ngay 11-2-06_5. Du toan dien chieu sang" xfId="1695"/>
    <cellStyle name="3_Book1_DT ngay 04-01-2006" xfId="1696"/>
    <cellStyle name="3_Book1_DT ngay 11-4-2006" xfId="1697"/>
    <cellStyle name="3_Book1_DT ngay 15-11-05" xfId="1698"/>
    <cellStyle name="3_Book1_DT ngay 15-11-05_5. Du toan dien chieu sang" xfId="1699"/>
    <cellStyle name="3_Book1_DT theo DM24" xfId="1700"/>
    <cellStyle name="3_Book1_DT Yen Na - Yen Tinh Theo 51 bu may CT8" xfId="1701"/>
    <cellStyle name="3_Book1_Du toan KT-TCsua theo TT 03 - YC 471" xfId="1702"/>
    <cellStyle name="3_Book1_Du toan nam 2014 (chinh thuc)" xfId="1703"/>
    <cellStyle name="3_Book1_Du toan nam 2014 (chinh thuc)_BHYT nguoi ngheo" xfId="1704"/>
    <cellStyle name="3_Book1_Du toan nam 2014 (chinh thuc)_DT 2015 (chinh thuc)" xfId="1705"/>
    <cellStyle name="3_Book1_Du toan Phuong lam" xfId="1706"/>
    <cellStyle name="3_Book1_Du toan Phuong lam_5. Du toan dien chieu sang" xfId="1707"/>
    <cellStyle name="3_Book1_Du toan QL 27 (23-12-2005)" xfId="1708"/>
    <cellStyle name="3_Book1_DuAnKT ngay 11-2-2006" xfId="1709"/>
    <cellStyle name="3_Book1_Goi 1" xfId="1710"/>
    <cellStyle name="3_Book1_Goi thau so 2 (20-6-2006)" xfId="1711"/>
    <cellStyle name="3_Book1_Goi thau so 2 (20-6-2006)_5. Du toan dien chieu sang" xfId="1712"/>
    <cellStyle name="3_Book1_Goi02(25-05-2006)" xfId="1713"/>
    <cellStyle name="3_Book1_K C N - HUNG DONG L.NHUA" xfId="1714"/>
    <cellStyle name="3_Book1_K C N - HUNG DONG L.NHUA_5. Du toan dien chieu sang" xfId="1715"/>
    <cellStyle name="3_Book1_Khoi Luong Hoang Truong - Hoang Phu" xfId="1716"/>
    <cellStyle name="3_Book1_Khoi Luong Hoang Truong - Hoang Phu_5. Du toan dien chieu sang" xfId="1717"/>
    <cellStyle name="3_Book1_KLdao chuan" xfId="1718"/>
    <cellStyle name="3_Book1_KLdao chuan 2" xfId="1719"/>
    <cellStyle name="3_Book1_KLdao chuan_TONG HOP QUYET TOAN THANH PHO 2013" xfId="1720"/>
    <cellStyle name="3_Book1_Muong TL" xfId="1721"/>
    <cellStyle name="3_Book1_Sua -  Nam Cam 07" xfId="1722"/>
    <cellStyle name="3_Book1_T4-nhanh1(17-6)" xfId="1723"/>
    <cellStyle name="3_Book1_TH BHXH 2015" xfId="1724"/>
    <cellStyle name="3_Book1_TH chenh lech Quy Luong 2014 (Phuc)" xfId="1725"/>
    <cellStyle name="3_Book1_TH chenh lech Quy Luong 2014 (Phuc)_BHYT nguoi ngheo" xfId="1726"/>
    <cellStyle name="3_Book1_TH chenh lech Quy Luong 2014 (Phuc)_DT 2015 (chinh thuc)" xfId="1727"/>
    <cellStyle name="3_Book1_THU NS den 21.12.2014" xfId="1728"/>
    <cellStyle name="3_Book1_Tong muc KT 20-11 Tan Huong Tuyen2" xfId="1729"/>
    <cellStyle name="3_Book1_Tuyen so 1-Km0+00 - Km0+852.56" xfId="1730"/>
    <cellStyle name="3_Book1_TV sua ngay 02-08-06" xfId="1731"/>
    <cellStyle name="3_Book1_xop nhi Gia Q4( 7-3-07)" xfId="1732"/>
    <cellStyle name="3_Book1_Yen Na-Yen Tinh 07" xfId="1733"/>
    <cellStyle name="3_Book1_Yen Na-Yen tinh 11" xfId="1734"/>
    <cellStyle name="3_Book1_ÿÿÿÿÿ" xfId="1735"/>
    <cellStyle name="3_C" xfId="1736"/>
    <cellStyle name="3_Cao Son - DTTKchinh TT 03, 04" xfId="1737"/>
    <cellStyle name="3_Cau Hoi 115" xfId="1738"/>
    <cellStyle name="3_Cau Hua Trai (TT 04)" xfId="1739"/>
    <cellStyle name="3_Cau Nam Tot(ngay 2-10-2006)" xfId="1740"/>
    <cellStyle name="3_Cau Thanh Ha 1" xfId="1741"/>
    <cellStyle name="3_Cau thuy dien Ban La (Cu Anh)" xfId="1742"/>
    <cellStyle name="3_Cau thuy dien Ban La (Cu Anh) 2" xfId="1743"/>
    <cellStyle name="3_Cau thuy dien Ban La (Cu Anh)_1009030 TW chi vong II pan bo lua ra (update dan so-thuy loi phi 30-9-2010)(bac ninh-quang ngai)final chinh Da Nang" xfId="1744"/>
    <cellStyle name="3_Cau thuy dien Ban La (Cu Anh)_1009030 TW chi vong II pan bo lua ra (update dan so-thuy loi phi 30-9-2010)(bac ninh-quang ngai)final chinh Da Nang_CQ XAC DINH MAT BANG 2016 (Quảng Trị)" xfId="1745"/>
    <cellStyle name="3_Cau thuy dien Ban La (Cu Anh)_1009030 TW chi vong II pan bo lua ra (update dan so-thuy loi phi 30-9-2010)(bac ninh-quang ngai)final chinh Da Nang_CQ XAC DINH MAT BANG 2016 Thanh Hoa" xfId="1746"/>
    <cellStyle name="3_Cau thuy dien Ban La (Cu Anh)_108 - CBCC xa - nam 2015 - Kim dot 2" xfId="1747"/>
    <cellStyle name="3_Cau thuy dien Ban La (Cu Anh)_160505 BIEU CHI NSDP TREN DAU DAN (BAO GÔM BSCMT)" xfId="1748"/>
    <cellStyle name="3_Cau thuy dien Ban La (Cu Anh)_5. Du toan dien chieu sang" xfId="1749"/>
    <cellStyle name="3_Cau thuy dien Ban La (Cu Anh)_bao cao chi xdcb 6 thang dau nam" xfId="1750"/>
    <cellStyle name="3_Cau thuy dien Ban La (Cu Anh)_BIEU 2 ngay 11 10" xfId="1751"/>
    <cellStyle name="3_Cau thuy dien Ban La (Cu Anh)_Bieu moi lam" xfId="1752"/>
    <cellStyle name="3_Cau thuy dien Ban La (Cu Anh)_BIEU SO 2 NGAY 4 10" xfId="1753"/>
    <cellStyle name="3_Cau thuy dien Ban La (Cu Anh)_M 20" xfId="1754"/>
    <cellStyle name="3_Cau thuy dien Ban La (Cu Anh)_M 6" xfId="1755"/>
    <cellStyle name="3_Cau thuy dien Ban La (Cu Anh)_M 7" xfId="1756"/>
    <cellStyle name="3_Cau thuy dien Ban La (Cu Anh)_M TH" xfId="1757"/>
    <cellStyle name="3_Cau thuy dien Ban La (Cu Anh)_Phụ luc goi 5" xfId="1758"/>
    <cellStyle name="3_Cau thuy dien Ban La (Cu Anh)_Phụ luc goi 5 2" xfId="1759"/>
    <cellStyle name="3_Cau thuy dien Ban La (Cu Anh)_Phụ luc goi 5_TONG HOP QUYET TOAN THANH PHO 2013" xfId="1760"/>
    <cellStyle name="3_Cau thuy dien Ban La (Cu Anh)_T-Bao cao chi 6 thang" xfId="1761"/>
    <cellStyle name="3_Cau thuy dien Ban La (Cu Anh)_TONG HOP QUYET TOAN THANH PHO 2013" xfId="1762"/>
    <cellStyle name="3_CAU XOP XANG II(su­a)" xfId="1763"/>
    <cellStyle name="3_Chau Thon - Tan Xuan (KCS 8-12-06)" xfId="1764"/>
    <cellStyle name="3_Chi phi KS" xfId="1765"/>
    <cellStyle name="3_cong" xfId="1766"/>
    <cellStyle name="3_cuong sua 9.10" xfId="1767"/>
    <cellStyle name="3_Dakt-Cau tinh Hua Phan" xfId="1768"/>
    <cellStyle name="3_DIEN" xfId="1769"/>
    <cellStyle name="3_Dieu phoi dat goi 1" xfId="1770"/>
    <cellStyle name="3_Dieu phoi dat goi 1_5. Du toan dien chieu sang" xfId="1771"/>
    <cellStyle name="3_Dieu phoi dat goi 2" xfId="1772"/>
    <cellStyle name="3_Dieu phoi dat goi 2_5. Du toan dien chieu sang" xfId="1773"/>
    <cellStyle name="3_Dinh muc thiet ke" xfId="1774"/>
    <cellStyle name="3_DONGIA" xfId="1775"/>
    <cellStyle name="3_DT Kha thi ngay 11-2-06" xfId="1776"/>
    <cellStyle name="3_DT KS Cam LAc-10-05-07" xfId="1777"/>
    <cellStyle name="3_DT KT ngay 10-9-2005" xfId="1778"/>
    <cellStyle name="3_DT ngay 04-01-2006" xfId="1779"/>
    <cellStyle name="3_DT ngay 04-01-2006_5. Du toan dien chieu sang" xfId="1780"/>
    <cellStyle name="3_DT ngay 11-4-2006" xfId="1781"/>
    <cellStyle name="3_DT ngay 11-4-2006_5. Du toan dien chieu sang" xfId="1782"/>
    <cellStyle name="3_DT ngay 15-11-05" xfId="1783"/>
    <cellStyle name="3_DT R1 duyet" xfId="1784"/>
    <cellStyle name="3_DT theo DM24" xfId="1785"/>
    <cellStyle name="3_DT Yen Na - Yen Tinh Theo 51 bu may CT8" xfId="1786"/>
    <cellStyle name="3_Dtdchinh2397" xfId="1787"/>
    <cellStyle name="3_Dtdchinh2397 2" xfId="1788"/>
    <cellStyle name="3_Dtdchinh2397_Phụ luc goi 5" xfId="1789"/>
    <cellStyle name="3_Dtdchinh2397_TONG HOP QUYET TOAN THANH PHO 2013" xfId="1790"/>
    <cellStyle name="3_DTXL goi 11(20-9-05)" xfId="1791"/>
    <cellStyle name="3_du toan" xfId="1792"/>
    <cellStyle name="3_du toan (03-11-05)" xfId="1793"/>
    <cellStyle name="3_Du toan (12-05-2005) Tham dinh" xfId="1794"/>
    <cellStyle name="3_Du toan (12-05-2005) Tham dinh_5. Du toan dien chieu sang" xfId="1795"/>
    <cellStyle name="3_Du toan (23-05-2005) Tham dinh" xfId="1796"/>
    <cellStyle name="3_Du toan (23-05-2005) Tham dinh_5. Du toan dien chieu sang" xfId="1797"/>
    <cellStyle name="3_Du toan (5 - 04 - 2004)" xfId="1798"/>
    <cellStyle name="3_Du toan (5 - 04 - 2004)_5. Du toan dien chieu sang" xfId="1799"/>
    <cellStyle name="3_Du toan (6-3-2005)" xfId="1800"/>
    <cellStyle name="3_Du toan (Ban A)" xfId="1801"/>
    <cellStyle name="3_Du toan (Ban A)_5. Du toan dien chieu sang" xfId="1802"/>
    <cellStyle name="3_Du toan (ngay 13 - 07 - 2004)" xfId="1803"/>
    <cellStyle name="3_Du toan (ngay 13 - 07 - 2004)_5. Du toan dien chieu sang" xfId="1804"/>
    <cellStyle name="3_Du toan (ngay 25-9-06)" xfId="1805"/>
    <cellStyle name="3_Du toan 558 (Km17+508.12 - Km 22)" xfId="1806"/>
    <cellStyle name="3_Du toan 558 (Km17+508.12 - Km 22) 2" xfId="1807"/>
    <cellStyle name="3_Du toan 558 (Km17+508.12 - Km 22)_1009030 TW chi vong II pan bo lua ra (update dan so-thuy loi phi 30-9-2010)(bac ninh-quang ngai)final chinh Da Nang" xfId="1808"/>
    <cellStyle name="3_Du toan 558 (Km17+508.12 - Km 22)_1009030 TW chi vong II pan bo lua ra (update dan so-thuy loi phi 30-9-2010)(bac ninh-quang ngai)final chinh Da Nang_CQ XAC DINH MAT BANG 2016 (Quảng Trị)" xfId="1809"/>
    <cellStyle name="3_Du toan 558 (Km17+508.12 - Km 22)_1009030 TW chi vong II pan bo lua ra (update dan so-thuy loi phi 30-9-2010)(bac ninh-quang ngai)final chinh Da Nang_CQ XAC DINH MAT BANG 2016 Thanh Hoa" xfId="1810"/>
    <cellStyle name="3_Du toan 558 (Km17+508.12 - Km 22)_108 - CBCC xa - nam 2015 - Kim dot 2" xfId="1811"/>
    <cellStyle name="3_Du toan 558 (Km17+508.12 - Km 22)_160505 BIEU CHI NSDP TREN DAU DAN (BAO GÔM BSCMT)" xfId="1812"/>
    <cellStyle name="3_Du toan 558 (Km17+508.12 - Km 22)_5. Du toan dien chieu sang" xfId="1813"/>
    <cellStyle name="3_Du toan 558 (Km17+508.12 - Km 22)_bao cao chi xdcb 6 thang dau nam" xfId="1814"/>
    <cellStyle name="3_Du toan 558 (Km17+508.12 - Km 22)_BIEU 2 ngay 11 10" xfId="1815"/>
    <cellStyle name="3_Du toan 558 (Km17+508.12 - Km 22)_Bieu moi lam" xfId="1816"/>
    <cellStyle name="3_Du toan 558 (Km17+508.12 - Km 22)_BIEU SO 2 NGAY 4 10" xfId="1817"/>
    <cellStyle name="3_Du toan 558 (Km17+508.12 - Km 22)_M 20" xfId="1818"/>
    <cellStyle name="3_Du toan 558 (Km17+508.12 - Km 22)_M 6" xfId="1819"/>
    <cellStyle name="3_Du toan 558 (Km17+508.12 - Km 22)_M 7" xfId="1820"/>
    <cellStyle name="3_Du toan 558 (Km17+508.12 - Km 22)_M TH" xfId="1821"/>
    <cellStyle name="3_Du toan 558 (Km17+508.12 - Km 22)_Phụ luc goi 5" xfId="1822"/>
    <cellStyle name="3_Du toan 558 (Km17+508.12 - Km 22)_Phụ luc goi 5 2" xfId="1823"/>
    <cellStyle name="3_Du toan 558 (Km17+508.12 - Km 22)_Phụ luc goi 5_TONG HOP QUYET TOAN THANH PHO 2013" xfId="1824"/>
    <cellStyle name="3_Du toan 558 (Km17+508.12 - Km 22)_T-Bao cao chi 6 thang" xfId="1825"/>
    <cellStyle name="3_Du toan 558 (Km17+508.12 - Km 22)_TONG HOP QUYET TOAN THANH PHO 2013" xfId="1826"/>
    <cellStyle name="3_Du toan bo sung (11-2004)" xfId="1827"/>
    <cellStyle name="3_Du toan Cang Vung Ang (Tham tra 3-11-06)" xfId="1828"/>
    <cellStyle name="3_Du toan Cang Vung Ang ngay 09-8-06 " xfId="1829"/>
    <cellStyle name="3_Du toan dieu chin theo don gia moi (1-2-2007)" xfId="1830"/>
    <cellStyle name="3_Du toan Goi 1" xfId="1831"/>
    <cellStyle name="3_Du toan Goi 1_5. Du toan dien chieu sang" xfId="1832"/>
    <cellStyle name="3_du toan goi 12" xfId="1833"/>
    <cellStyle name="3_Du toan Goi 2" xfId="1834"/>
    <cellStyle name="3_Du toan Goi 2_5. Du toan dien chieu sang" xfId="1835"/>
    <cellStyle name="3_Du toan Huong Lam - Ban Giang (ngay28-11-06)" xfId="1836"/>
    <cellStyle name="3_Du toan KT-TCsua theo TT 03 - YC 471" xfId="1837"/>
    <cellStyle name="3_Du toan KT-TCsua theo TT 03 - YC 471_5. Du toan dien chieu sang" xfId="1838"/>
    <cellStyle name="3_Du toan ngay (28-10-2005)" xfId="1839"/>
    <cellStyle name="3_Du toan ngay (28-10-2005)_5. Du toan dien chieu sang" xfId="1840"/>
    <cellStyle name="3_Du toan ngay 1-9-2004 (version 1)" xfId="1841"/>
    <cellStyle name="3_Du toan ngay 1-9-2004 (version 1)_5. Du toan dien chieu sang" xfId="1842"/>
    <cellStyle name="3_Du toan Phuong lam" xfId="1843"/>
    <cellStyle name="3_Du toan QL 27 (23-12-2005)" xfId="1844"/>
    <cellStyle name="3_Du toan QL 27 (23-12-2005)_5. Du toan dien chieu sang" xfId="1845"/>
    <cellStyle name="3_DuAnKT ngay 11-2-2006" xfId="1846"/>
    <cellStyle name="3_DuAnKT ngay 11-2-2006_5. Du toan dien chieu sang" xfId="1847"/>
    <cellStyle name="3_DUONGNOIVUNG-QTHANG-QLUU" xfId="1848"/>
    <cellStyle name="3_Dutoan xuatban" xfId="1849"/>
    <cellStyle name="3_Dutoan xuatbanlan2" xfId="1850"/>
    <cellStyle name="3_Dutoan(SGTL)" xfId="1851"/>
    <cellStyle name="3_Duyet DT-KTTC(GDI)QD so 790" xfId="1852"/>
    <cellStyle name="3_Gia goi 1" xfId="1853"/>
    <cellStyle name="3_Gia_VL cau-JIBIC-Ha-tinh" xfId="1854"/>
    <cellStyle name="3_Gia_VL cau-JIBIC-Ha-tinh_5. Du toan dien chieu sang" xfId="1855"/>
    <cellStyle name="3_Gia_VLQL48_duyet " xfId="1856"/>
    <cellStyle name="3_Gia_VLQL48_duyet _5. Du toan dien chieu sang" xfId="1857"/>
    <cellStyle name="3_Gia_VLQL48_duyet _Phụ luc goi 5" xfId="1858"/>
    <cellStyle name="3_Gia_VLQL48_duyet _Phụ luc goi 5 2" xfId="1859"/>
    <cellStyle name="3_Gia_VLQL48_duyet _Phụ luc goi 5_TONG HOP QUYET TOAN THANH PHO 2013" xfId="1860"/>
    <cellStyle name="3_goi 1" xfId="1861"/>
    <cellStyle name="3_Goi 1 (TT04)" xfId="1862"/>
    <cellStyle name="3_goi 1 duyet theo luong mo (an)" xfId="1863"/>
    <cellStyle name="3_Goi 1_1" xfId="1864"/>
    <cellStyle name="3_Goi 1_1_5. Du toan dien chieu sang" xfId="1865"/>
    <cellStyle name="3_Goi so 1" xfId="1866"/>
    <cellStyle name="3_Goi thau so 2 (20-6-2006)" xfId="1867"/>
    <cellStyle name="3_Goi02(25-05-2006)" xfId="1868"/>
    <cellStyle name="3_Goi02(25-05-2006)_5. Du toan dien chieu sang" xfId="1869"/>
    <cellStyle name="3_Goi1N206" xfId="1870"/>
    <cellStyle name="3_Goi1N206_5. Du toan dien chieu sang" xfId="1871"/>
    <cellStyle name="3_Goi2N206" xfId="1872"/>
    <cellStyle name="3_Goi2N206_5. Du toan dien chieu sang" xfId="1873"/>
    <cellStyle name="3_Goi4N216" xfId="1874"/>
    <cellStyle name="3_Goi4N216_5. Du toan dien chieu sang" xfId="1875"/>
    <cellStyle name="3_Goi5N216" xfId="1876"/>
    <cellStyle name="3_Goi5N216_5. Du toan dien chieu sang" xfId="1877"/>
    <cellStyle name="3_Hoi Song" xfId="1878"/>
    <cellStyle name="3_HT-LO" xfId="1879"/>
    <cellStyle name="3_HT-LO_5. Du toan dien chieu sang" xfId="1880"/>
    <cellStyle name="3_Khoi luong" xfId="1881"/>
    <cellStyle name="3_Khoi luong doan 1" xfId="1882"/>
    <cellStyle name="3_Khoi luong doan 1_5. Du toan dien chieu sang" xfId="1883"/>
    <cellStyle name="3_Khoi luong doan 2" xfId="1884"/>
    <cellStyle name="3_Khoi luong goi 1-QL4D" xfId="1885"/>
    <cellStyle name="3_Khoi Luong Hoang Truong - Hoang Phu" xfId="1886"/>
    <cellStyle name="3_Khoi Luong Hoang Truong - Hoang Phu_5. Du toan dien chieu sang" xfId="1887"/>
    <cellStyle name="3_Khoi luong QL8B" xfId="1888"/>
    <cellStyle name="3_Khoi luong_5. Du toan dien chieu sang" xfId="1889"/>
    <cellStyle name="3_KL" xfId="1890"/>
    <cellStyle name="3_KL goi 1" xfId="1891"/>
    <cellStyle name="3_KL goi 1 2" xfId="1892"/>
    <cellStyle name="3_KL goi 1_TONG HOP QUYET TOAN THANH PHO 2013" xfId="1893"/>
    <cellStyle name="3_Kl6-6-05" xfId="1894"/>
    <cellStyle name="3_Kldoan3" xfId="1895"/>
    <cellStyle name="3_Klnutgiao" xfId="1896"/>
    <cellStyle name="3_KLPA2s" xfId="1897"/>
    <cellStyle name="3_KlQdinhduyet" xfId="1898"/>
    <cellStyle name="3_KlQdinhduyet_5. Du toan dien chieu sang" xfId="1899"/>
    <cellStyle name="3_KlQdinhduyet_Phụ luc goi 5" xfId="1900"/>
    <cellStyle name="3_KlQdinhduyet_Phụ luc goi 5 2" xfId="1901"/>
    <cellStyle name="3_KlQdinhduyet_Phụ luc goi 5_TONG HOP QUYET TOAN THANH PHO 2013" xfId="1902"/>
    <cellStyle name="3_KlQL4goi5KCS" xfId="1903"/>
    <cellStyle name="3_Kltayth" xfId="1904"/>
    <cellStyle name="3_KltaythQDduyet" xfId="1905"/>
    <cellStyle name="3_Kluong4-2004" xfId="1906"/>
    <cellStyle name="3_Kluong4-2004_5. Du toan dien chieu sang" xfId="1907"/>
    <cellStyle name="3_Km329-Km350 (7-6)" xfId="1908"/>
    <cellStyle name="3_Km4-Km8+800" xfId="1909"/>
    <cellStyle name="3_Km4-Km8+800 2" xfId="1910"/>
    <cellStyle name="3_Km4-Km8+800_TONG HOP QUYET TOAN THANH PHO 2013" xfId="1911"/>
    <cellStyle name="3_Long_Lien_Phuong_BVTC" xfId="1912"/>
    <cellStyle name="3_Luong A6" xfId="1913"/>
    <cellStyle name="3_maugiacotaluy" xfId="1914"/>
    <cellStyle name="3_My Thanh Son Thanh" xfId="1915"/>
    <cellStyle name="3_Nhom I" xfId="1916"/>
    <cellStyle name="3_Nhom I_5. Du toan dien chieu sang" xfId="1917"/>
    <cellStyle name="3_Project N.Du" xfId="1918"/>
    <cellStyle name="3_Project N.Du.dien" xfId="1919"/>
    <cellStyle name="3_Project N.Du_5. Du toan dien chieu sang" xfId="1920"/>
    <cellStyle name="3_Project QL4" xfId="1921"/>
    <cellStyle name="3_Project QL4 goi 7" xfId="1922"/>
    <cellStyle name="3_Project QL4 goi 7_5. Du toan dien chieu sang" xfId="1923"/>
    <cellStyle name="3_Project QL4 goi5" xfId="1924"/>
    <cellStyle name="3_Project QL4 goi8" xfId="1925"/>
    <cellStyle name="3_QL1A-SUA2005" xfId="1926"/>
    <cellStyle name="3_QL1A-SUA2005_5. Du toan dien chieu sang" xfId="1927"/>
    <cellStyle name="3_Sheet1" xfId="1928"/>
    <cellStyle name="3_SuoiTon" xfId="1929"/>
    <cellStyle name="3_SuoiTon_5. Du toan dien chieu sang" xfId="1930"/>
    <cellStyle name="3_t" xfId="1931"/>
    <cellStyle name="3_Tay THoa" xfId="1932"/>
    <cellStyle name="3_Tay THoa_5. Du toan dien chieu sang" xfId="1933"/>
    <cellStyle name="3_TDT VINH - DUYET (CAU+DUONG)" xfId="1934"/>
    <cellStyle name="3_Tham tra (8-11)1" xfId="1935"/>
    <cellStyle name="3_THKLsua_cuoi" xfId="1936"/>
    <cellStyle name="3_Tinh KLHC goi 1" xfId="1937"/>
    <cellStyle name="3_tmthiet ke" xfId="1938"/>
    <cellStyle name="3_tmthiet ke1" xfId="1939"/>
    <cellStyle name="3_Tong hop DT dieu chinh duong 38-95" xfId="1940"/>
    <cellStyle name="3_Tong hop khoi luong duong 557 (30-5-2006)" xfId="1941"/>
    <cellStyle name="3_tong hop kl nen mat" xfId="1942"/>
    <cellStyle name="3_Tong muc dau tu" xfId="1943"/>
    <cellStyle name="3_Tong muc KT 20-11 Tan Huong Tuyen2" xfId="1944"/>
    <cellStyle name="3_TT C1 QL7-ql482" xfId="1945"/>
    <cellStyle name="3_Tuyen so 1-Km0+00 - Km0+852.56" xfId="1946"/>
    <cellStyle name="3_Tuyen so 1-Km0+00 - Km0+852.56_5. Du toan dien chieu sang" xfId="1947"/>
    <cellStyle name="3_TV sua ngay 02-08-06" xfId="1948"/>
    <cellStyle name="3_VatLieu 3 cau -NA" xfId="1949"/>
    <cellStyle name="3_VatLieu 3 cau -NA_5. Du toan dien chieu sang" xfId="1950"/>
    <cellStyle name="3_Yen Na - Yen Tinh  du an 30 -10-2006- Theo 51 bu may" xfId="1951"/>
    <cellStyle name="3_Yen Na - Yen Tinh Theo 51 bu may Ghep" xfId="1952"/>
    <cellStyle name="3_Yen Na - Yen Tinh Theo 51 -TV NA Ghep" xfId="1953"/>
    <cellStyle name="3_Yen Na-Yen Tinh 07" xfId="1954"/>
    <cellStyle name="3_ÿÿÿÿÿ" xfId="1955"/>
    <cellStyle name="3_ÿÿÿÿÿ_1" xfId="1956"/>
    <cellStyle name="3_ÿÿÿÿÿ_1_5. Du toan dien chieu sang" xfId="1957"/>
    <cellStyle name="4" xfId="1958"/>
    <cellStyle name="4_0D5B6000" xfId="1959"/>
    <cellStyle name="4_6.Bang_luong_moi_XDCB" xfId="1960"/>
    <cellStyle name="4_7 noi 48 goi C5 9 vi na" xfId="1961"/>
    <cellStyle name="4_A che do KS +chi BQL" xfId="1962"/>
    <cellStyle name="4_BANG CAM COC GPMB 8km" xfId="1963"/>
    <cellStyle name="4_BANG CAM COC GPMB 8km_5. Du toan dien chieu sang" xfId="1964"/>
    <cellStyle name="4_Bang tong hop khoi luong" xfId="1965"/>
    <cellStyle name="4_BC thang" xfId="1966"/>
    <cellStyle name="4_BC thang 2" xfId="1967"/>
    <cellStyle name="4_BC thang_TONG HOP QUYET TOAN THANH PHO 2013" xfId="1968"/>
    <cellStyle name="4_Book1" xfId="1969"/>
    <cellStyle name="4_Book1_02-07 Tuyen chinh" xfId="1970"/>
    <cellStyle name="4_Book1_02-07Tuyen Nhanh" xfId="1971"/>
    <cellStyle name="4_Book1_1" xfId="1972"/>
    <cellStyle name="4_Book1_1_5. Du toan dien chieu sang" xfId="1973"/>
    <cellStyle name="4_Book1_1_Phụ luc goi 5" xfId="1974"/>
    <cellStyle name="4_Book1_1_Phụ luc goi 5 2" xfId="1975"/>
    <cellStyle name="4_Book1_1_Phụ luc goi 5_TONG HOP QUYET TOAN THANH PHO 2013" xfId="1976"/>
    <cellStyle name="4_Book1_Ban chuyen trach 29 (dieu chinh)" xfId="1977"/>
    <cellStyle name="4_Book1_Ban chuyen trach 29 (dieu chinh)_BHYT nguoi ngheo" xfId="1978"/>
    <cellStyle name="4_Book1_Ban chuyen trach 29 (dieu chinh)_DT 2015 (chinh thuc)" xfId="1979"/>
    <cellStyle name="4_Book1_ban chuyen trach 29 bo sung cho huyen ( DC theo QDUBND tinh theo doi)" xfId="1980"/>
    <cellStyle name="4_Book1_ban chuyen trach 29 bo sung cho huyen ( DC theo QDUBND tinh theo doi)_BHYT nguoi ngheo" xfId="1981"/>
    <cellStyle name="4_Book1_ban chuyen trach 29 bo sung cho huyen ( DC theo QDUBND tinh theo doi)_DT 2015 (chinh thuc)" xfId="1982"/>
    <cellStyle name="4_Book1_Bang noi suy KL dao dat da" xfId="1983"/>
    <cellStyle name="4_Book1_BC thang" xfId="1984"/>
    <cellStyle name="4_Book1_bo sung du toan  hong linh" xfId="1985"/>
    <cellStyle name="4_Book1_Book1" xfId="1986"/>
    <cellStyle name="4_Book1_Book1_5. Du toan dien chieu sang" xfId="1987"/>
    <cellStyle name="4_Book1_Cau Hoa Son Km 1+441.06 (14-12-2006)" xfId="1988"/>
    <cellStyle name="4_Book1_Cau Hoa Son Km 1+441.06 (22-10-2006)" xfId="1989"/>
    <cellStyle name="4_Book1_Cau Hoa Son Km 1+441.06 (24-10-2006)" xfId="1990"/>
    <cellStyle name="4_Book1_Cau Nam Tot(ngay 2-10-2006)" xfId="1991"/>
    <cellStyle name="4_Book1_CAU XOP XANG II(su­a)" xfId="1992"/>
    <cellStyle name="4_Book1_CAU XOP XANG II(su­a)_5. Du toan dien chieu sang" xfId="1993"/>
    <cellStyle name="4_Book1_Dieu phoi dat goi 1" xfId="1994"/>
    <cellStyle name="4_Book1_Dieu phoi dat goi 2" xfId="1995"/>
    <cellStyle name="4_Book1_DT 27-9-2006 nop SKH" xfId="1996"/>
    <cellStyle name="4_Book1_DT Kha thi ngay 11-2-06" xfId="1997"/>
    <cellStyle name="4_Book1_DT Kha thi ngay 11-2-06_5. Du toan dien chieu sang" xfId="1998"/>
    <cellStyle name="4_Book1_DT ngay 04-01-2006" xfId="1999"/>
    <cellStyle name="4_Book1_DT ngay 11-4-2006" xfId="2000"/>
    <cellStyle name="4_Book1_DT ngay 15-11-05" xfId="2001"/>
    <cellStyle name="4_Book1_DT ngay 15-11-05_5. Du toan dien chieu sang" xfId="2002"/>
    <cellStyle name="4_Book1_DT theo DM24" xfId="2003"/>
    <cellStyle name="4_Book1_DT Yen Na - Yen Tinh Theo 51 bu may CT8" xfId="2004"/>
    <cellStyle name="4_Book1_Du toan KT-TCsua theo TT 03 - YC 471" xfId="2005"/>
    <cellStyle name="4_Book1_Du toan nam 2014 (chinh thuc)" xfId="2006"/>
    <cellStyle name="4_Book1_Du toan nam 2014 (chinh thuc)_BHYT nguoi ngheo" xfId="2007"/>
    <cellStyle name="4_Book1_Du toan nam 2014 (chinh thuc)_DT 2015 (chinh thuc)" xfId="2008"/>
    <cellStyle name="4_Book1_Du toan Phuong lam" xfId="2009"/>
    <cellStyle name="4_Book1_Du toan Phuong lam_5. Du toan dien chieu sang" xfId="2010"/>
    <cellStyle name="4_Book1_Du toan QL 27 (23-12-2005)" xfId="2011"/>
    <cellStyle name="4_Book1_DuAnKT ngay 11-2-2006" xfId="2012"/>
    <cellStyle name="4_Book1_Goi 1" xfId="2013"/>
    <cellStyle name="4_Book1_Goi thau so 2 (20-6-2006)" xfId="2014"/>
    <cellStyle name="4_Book1_Goi thau so 2 (20-6-2006)_5. Du toan dien chieu sang" xfId="2015"/>
    <cellStyle name="4_Book1_Goi02(25-05-2006)" xfId="2016"/>
    <cellStyle name="4_Book1_K C N - HUNG DONG L.NHUA" xfId="2017"/>
    <cellStyle name="4_Book1_K C N - HUNG DONG L.NHUA_5. Du toan dien chieu sang" xfId="2018"/>
    <cellStyle name="4_Book1_Khoi Luong Hoang Truong - Hoang Phu" xfId="2019"/>
    <cellStyle name="4_Book1_Khoi Luong Hoang Truong - Hoang Phu_5. Du toan dien chieu sang" xfId="2020"/>
    <cellStyle name="4_Book1_KLdao chuan" xfId="2021"/>
    <cellStyle name="4_Book1_KLdao chuan 2" xfId="2022"/>
    <cellStyle name="4_Book1_KLdao chuan_TONG HOP QUYET TOAN THANH PHO 2013" xfId="2023"/>
    <cellStyle name="4_Book1_Muong TL" xfId="2024"/>
    <cellStyle name="4_Book1_Sua -  Nam Cam 07" xfId="2025"/>
    <cellStyle name="4_Book1_T4-nhanh1(17-6)" xfId="2026"/>
    <cellStyle name="4_Book1_TH BHXH 2015" xfId="2027"/>
    <cellStyle name="4_Book1_TH chenh lech Quy Luong 2014 (Phuc)" xfId="2028"/>
    <cellStyle name="4_Book1_TH chenh lech Quy Luong 2014 (Phuc)_BHYT nguoi ngheo" xfId="2029"/>
    <cellStyle name="4_Book1_TH chenh lech Quy Luong 2014 (Phuc)_DT 2015 (chinh thuc)" xfId="2030"/>
    <cellStyle name="4_Book1_THU NS den 21.12.2014" xfId="2031"/>
    <cellStyle name="4_Book1_Tong muc KT 20-11 Tan Huong Tuyen2" xfId="2032"/>
    <cellStyle name="4_Book1_Tuyen so 1-Km0+00 - Km0+852.56" xfId="2033"/>
    <cellStyle name="4_Book1_TV sua ngay 02-08-06" xfId="2034"/>
    <cellStyle name="4_Book1_xop nhi Gia Q4( 7-3-07)" xfId="2035"/>
    <cellStyle name="4_Book1_Yen Na-Yen Tinh 07" xfId="2036"/>
    <cellStyle name="4_Book1_Yen Na-Yen tinh 11" xfId="2037"/>
    <cellStyle name="4_Book1_ÿÿÿÿÿ" xfId="2038"/>
    <cellStyle name="4_C" xfId="2039"/>
    <cellStyle name="4_Cao Son - DTTKchinh TT 03, 04" xfId="2040"/>
    <cellStyle name="4_Cau Hoi 115" xfId="2041"/>
    <cellStyle name="4_Cau Hua Trai (TT 04)" xfId="2042"/>
    <cellStyle name="4_Cau Nam Tot(ngay 2-10-2006)" xfId="2043"/>
    <cellStyle name="4_Cau Thanh Ha 1" xfId="2044"/>
    <cellStyle name="4_Cau thuy dien Ban La (Cu Anh)" xfId="2045"/>
    <cellStyle name="4_Cau thuy dien Ban La (Cu Anh) 2" xfId="2046"/>
    <cellStyle name="4_Cau thuy dien Ban La (Cu Anh)_1009030 TW chi vong II pan bo lua ra (update dan so-thuy loi phi 30-9-2010)(bac ninh-quang ngai)final chinh Da Nang" xfId="2047"/>
    <cellStyle name="4_Cau thuy dien Ban La (Cu Anh)_1009030 TW chi vong II pan bo lua ra (update dan so-thuy loi phi 30-9-2010)(bac ninh-quang ngai)final chinh Da Nang_CQ XAC DINH MAT BANG 2016 (Quảng Trị)" xfId="2048"/>
    <cellStyle name="4_Cau thuy dien Ban La (Cu Anh)_1009030 TW chi vong II pan bo lua ra (update dan so-thuy loi phi 30-9-2010)(bac ninh-quang ngai)final chinh Da Nang_CQ XAC DINH MAT BANG 2016 Thanh Hoa" xfId="2049"/>
    <cellStyle name="4_Cau thuy dien Ban La (Cu Anh)_108 - CBCC xa - nam 2015 - Kim dot 2" xfId="2050"/>
    <cellStyle name="4_Cau thuy dien Ban La (Cu Anh)_160505 BIEU CHI NSDP TREN DAU DAN (BAO GÔM BSCMT)" xfId="2051"/>
    <cellStyle name="4_Cau thuy dien Ban La (Cu Anh)_5. Du toan dien chieu sang" xfId="2052"/>
    <cellStyle name="4_Cau thuy dien Ban La (Cu Anh)_bao cao chi xdcb 6 thang dau nam" xfId="2053"/>
    <cellStyle name="4_Cau thuy dien Ban La (Cu Anh)_BIEU 2 ngay 11 10" xfId="2054"/>
    <cellStyle name="4_Cau thuy dien Ban La (Cu Anh)_Bieu moi lam" xfId="2055"/>
    <cellStyle name="4_Cau thuy dien Ban La (Cu Anh)_BIEU SO 2 NGAY 4 10" xfId="2056"/>
    <cellStyle name="4_Cau thuy dien Ban La (Cu Anh)_M 20" xfId="2057"/>
    <cellStyle name="4_Cau thuy dien Ban La (Cu Anh)_M 6" xfId="2058"/>
    <cellStyle name="4_Cau thuy dien Ban La (Cu Anh)_M 7" xfId="2059"/>
    <cellStyle name="4_Cau thuy dien Ban La (Cu Anh)_M TH" xfId="2060"/>
    <cellStyle name="4_Cau thuy dien Ban La (Cu Anh)_Phụ luc goi 5" xfId="2061"/>
    <cellStyle name="4_Cau thuy dien Ban La (Cu Anh)_Phụ luc goi 5 2" xfId="2062"/>
    <cellStyle name="4_Cau thuy dien Ban La (Cu Anh)_Phụ luc goi 5_TONG HOP QUYET TOAN THANH PHO 2013" xfId="2063"/>
    <cellStyle name="4_Cau thuy dien Ban La (Cu Anh)_T-Bao cao chi 6 thang" xfId="2064"/>
    <cellStyle name="4_Cau thuy dien Ban La (Cu Anh)_TONG HOP QUYET TOAN THANH PHO 2013" xfId="2065"/>
    <cellStyle name="4_CAU XOP XANG II(su­a)" xfId="2066"/>
    <cellStyle name="4_Chau Thon - Tan Xuan (KCS 8-12-06)" xfId="2067"/>
    <cellStyle name="4_Chi phi KS" xfId="2068"/>
    <cellStyle name="4_cong" xfId="2069"/>
    <cellStyle name="4_cuong sua 9.10" xfId="2070"/>
    <cellStyle name="4_Dakt-Cau tinh Hua Phan" xfId="2071"/>
    <cellStyle name="4_DIEN" xfId="2072"/>
    <cellStyle name="4_Dieu phoi dat goi 1" xfId="2073"/>
    <cellStyle name="4_Dieu phoi dat goi 1_5. Du toan dien chieu sang" xfId="2074"/>
    <cellStyle name="4_Dieu phoi dat goi 2" xfId="2075"/>
    <cellStyle name="4_Dieu phoi dat goi 2_5. Du toan dien chieu sang" xfId="2076"/>
    <cellStyle name="4_Dinh muc thiet ke" xfId="2077"/>
    <cellStyle name="4_DONGIA" xfId="2078"/>
    <cellStyle name="4_DT Kha thi ngay 11-2-06" xfId="2079"/>
    <cellStyle name="4_DT KS Cam LAc-10-05-07" xfId="2080"/>
    <cellStyle name="4_DT KT ngay 10-9-2005" xfId="2081"/>
    <cellStyle name="4_DT ngay 04-01-2006" xfId="2082"/>
    <cellStyle name="4_DT ngay 04-01-2006_5. Du toan dien chieu sang" xfId="2083"/>
    <cellStyle name="4_DT ngay 11-4-2006" xfId="2084"/>
    <cellStyle name="4_DT ngay 11-4-2006_5. Du toan dien chieu sang" xfId="2085"/>
    <cellStyle name="4_DT ngay 15-11-05" xfId="2086"/>
    <cellStyle name="4_DT R1 duyet" xfId="2087"/>
    <cellStyle name="4_DT theo DM24" xfId="2088"/>
    <cellStyle name="4_DT Yen Na - Yen Tinh Theo 51 bu may CT8" xfId="2089"/>
    <cellStyle name="4_Dtdchinh2397" xfId="2090"/>
    <cellStyle name="4_Dtdchinh2397 2" xfId="2091"/>
    <cellStyle name="4_Dtdchinh2397_Phụ luc goi 5" xfId="2092"/>
    <cellStyle name="4_Dtdchinh2397_TONG HOP QUYET TOAN THANH PHO 2013" xfId="2093"/>
    <cellStyle name="4_DTXL goi 11(20-9-05)" xfId="2094"/>
    <cellStyle name="4_du toan" xfId="2095"/>
    <cellStyle name="4_du toan (03-11-05)" xfId="2096"/>
    <cellStyle name="4_Du toan (12-05-2005) Tham dinh" xfId="2097"/>
    <cellStyle name="4_Du toan (12-05-2005) Tham dinh_5. Du toan dien chieu sang" xfId="2098"/>
    <cellStyle name="4_Du toan (23-05-2005) Tham dinh" xfId="2099"/>
    <cellStyle name="4_Du toan (23-05-2005) Tham dinh_5. Du toan dien chieu sang" xfId="2100"/>
    <cellStyle name="4_Du toan (5 - 04 - 2004)" xfId="2101"/>
    <cellStyle name="4_Du toan (5 - 04 - 2004)_5. Du toan dien chieu sang" xfId="2102"/>
    <cellStyle name="4_Du toan (6-3-2005)" xfId="2103"/>
    <cellStyle name="4_Du toan (Ban A)" xfId="2104"/>
    <cellStyle name="4_Du toan (Ban A)_5. Du toan dien chieu sang" xfId="2105"/>
    <cellStyle name="4_Du toan (ngay 13 - 07 - 2004)" xfId="2106"/>
    <cellStyle name="4_Du toan (ngay 13 - 07 - 2004)_5. Du toan dien chieu sang" xfId="2107"/>
    <cellStyle name="4_Du toan (ngay 25-9-06)" xfId="2108"/>
    <cellStyle name="4_Du toan 558 (Km17+508.12 - Km 22)" xfId="2109"/>
    <cellStyle name="4_Du toan 558 (Km17+508.12 - Km 22) 2" xfId="2110"/>
    <cellStyle name="4_Du toan 558 (Km17+508.12 - Km 22)_1009030 TW chi vong II pan bo lua ra (update dan so-thuy loi phi 30-9-2010)(bac ninh-quang ngai)final chinh Da Nang" xfId="2111"/>
    <cellStyle name="4_Du toan 558 (Km17+508.12 - Km 22)_1009030 TW chi vong II pan bo lua ra (update dan so-thuy loi phi 30-9-2010)(bac ninh-quang ngai)final chinh Da Nang_CQ XAC DINH MAT BANG 2016 (Quảng Trị)" xfId="2112"/>
    <cellStyle name="4_Du toan 558 (Km17+508.12 - Km 22)_1009030 TW chi vong II pan bo lua ra (update dan so-thuy loi phi 30-9-2010)(bac ninh-quang ngai)final chinh Da Nang_CQ XAC DINH MAT BANG 2016 Thanh Hoa" xfId="2113"/>
    <cellStyle name="4_Du toan 558 (Km17+508.12 - Km 22)_108 - CBCC xa - nam 2015 - Kim dot 2" xfId="2114"/>
    <cellStyle name="4_Du toan 558 (Km17+508.12 - Km 22)_160505 BIEU CHI NSDP TREN DAU DAN (BAO GÔM BSCMT)" xfId="2115"/>
    <cellStyle name="4_Du toan 558 (Km17+508.12 - Km 22)_5. Du toan dien chieu sang" xfId="2116"/>
    <cellStyle name="4_Du toan 558 (Km17+508.12 - Km 22)_bao cao chi xdcb 6 thang dau nam" xfId="2117"/>
    <cellStyle name="4_Du toan 558 (Km17+508.12 - Km 22)_BIEU 2 ngay 11 10" xfId="2118"/>
    <cellStyle name="4_Du toan 558 (Km17+508.12 - Km 22)_Bieu moi lam" xfId="2119"/>
    <cellStyle name="4_Du toan 558 (Km17+508.12 - Km 22)_BIEU SO 2 NGAY 4 10" xfId="2120"/>
    <cellStyle name="4_Du toan 558 (Km17+508.12 - Km 22)_M 20" xfId="2121"/>
    <cellStyle name="4_Du toan 558 (Km17+508.12 - Km 22)_M 6" xfId="2122"/>
    <cellStyle name="4_Du toan 558 (Km17+508.12 - Km 22)_M 7" xfId="2123"/>
    <cellStyle name="4_Du toan 558 (Km17+508.12 - Km 22)_M TH" xfId="2124"/>
    <cellStyle name="4_Du toan 558 (Km17+508.12 - Km 22)_Phụ luc goi 5" xfId="2125"/>
    <cellStyle name="4_Du toan 558 (Km17+508.12 - Km 22)_Phụ luc goi 5 2" xfId="2126"/>
    <cellStyle name="4_Du toan 558 (Km17+508.12 - Km 22)_Phụ luc goi 5_TONG HOP QUYET TOAN THANH PHO 2013" xfId="2127"/>
    <cellStyle name="4_Du toan 558 (Km17+508.12 - Km 22)_T-Bao cao chi 6 thang" xfId="2128"/>
    <cellStyle name="4_Du toan 558 (Km17+508.12 - Km 22)_TONG HOP QUYET TOAN THANH PHO 2013" xfId="2129"/>
    <cellStyle name="4_Du toan bo sung (11-2004)" xfId="2130"/>
    <cellStyle name="4_Du toan Cang Vung Ang (Tham tra 3-11-06)" xfId="2131"/>
    <cellStyle name="4_Du toan Cang Vung Ang ngay 09-8-06 " xfId="2132"/>
    <cellStyle name="4_Du toan dieu chin theo don gia moi (1-2-2007)" xfId="2133"/>
    <cellStyle name="4_Du toan Goi 1" xfId="2134"/>
    <cellStyle name="4_Du toan Goi 1_5. Du toan dien chieu sang" xfId="2135"/>
    <cellStyle name="4_du toan goi 12" xfId="2136"/>
    <cellStyle name="4_Du toan Goi 2" xfId="2137"/>
    <cellStyle name="4_Du toan Goi 2_5. Du toan dien chieu sang" xfId="2138"/>
    <cellStyle name="4_Du toan Huong Lam - Ban Giang (ngay28-11-06)" xfId="2139"/>
    <cellStyle name="4_Du toan KT-TCsua theo TT 03 - YC 471" xfId="2140"/>
    <cellStyle name="4_Du toan KT-TCsua theo TT 03 - YC 471_5. Du toan dien chieu sang" xfId="2141"/>
    <cellStyle name="4_Du toan ngay (28-10-2005)" xfId="2142"/>
    <cellStyle name="4_Du toan ngay (28-10-2005)_5. Du toan dien chieu sang" xfId="2143"/>
    <cellStyle name="4_Du toan ngay 1-9-2004 (version 1)" xfId="2144"/>
    <cellStyle name="4_Du toan ngay 1-9-2004 (version 1)_5. Du toan dien chieu sang" xfId="2145"/>
    <cellStyle name="4_Du toan Phuong lam" xfId="2146"/>
    <cellStyle name="4_Du toan QL 27 (23-12-2005)" xfId="2147"/>
    <cellStyle name="4_Du toan QL 27 (23-12-2005)_5. Du toan dien chieu sang" xfId="2148"/>
    <cellStyle name="4_DuAnKT ngay 11-2-2006" xfId="2149"/>
    <cellStyle name="4_DuAnKT ngay 11-2-2006_5. Du toan dien chieu sang" xfId="2150"/>
    <cellStyle name="4_DUONGNOIVUNG-QTHANG-QLUU" xfId="2151"/>
    <cellStyle name="4_Dutoan xuatban" xfId="2152"/>
    <cellStyle name="4_Dutoan xuatbanlan2" xfId="2153"/>
    <cellStyle name="4_Dutoan(SGTL)" xfId="2154"/>
    <cellStyle name="4_Duyet DT-KTTC(GDI)QD so 790" xfId="2155"/>
    <cellStyle name="4_Gia goi 1" xfId="2156"/>
    <cellStyle name="4_Gia_VL cau-JIBIC-Ha-tinh" xfId="2157"/>
    <cellStyle name="4_Gia_VL cau-JIBIC-Ha-tinh_5. Du toan dien chieu sang" xfId="2158"/>
    <cellStyle name="4_Gia_VLQL48_duyet " xfId="2159"/>
    <cellStyle name="4_Gia_VLQL48_duyet _5. Du toan dien chieu sang" xfId="2160"/>
    <cellStyle name="4_Gia_VLQL48_duyet _Phụ luc goi 5" xfId="2161"/>
    <cellStyle name="4_Gia_VLQL48_duyet _Phụ luc goi 5 2" xfId="2162"/>
    <cellStyle name="4_Gia_VLQL48_duyet _Phụ luc goi 5_TONG HOP QUYET TOAN THANH PHO 2013" xfId="2163"/>
    <cellStyle name="4_goi 1" xfId="2164"/>
    <cellStyle name="4_Goi 1 (TT04)" xfId="2165"/>
    <cellStyle name="4_goi 1 duyet theo luong mo (an)" xfId="2166"/>
    <cellStyle name="4_Goi 1_1" xfId="2167"/>
    <cellStyle name="4_Goi 1_1_5. Du toan dien chieu sang" xfId="2168"/>
    <cellStyle name="4_Goi so 1" xfId="2169"/>
    <cellStyle name="4_Goi thau so 2 (20-6-2006)" xfId="2170"/>
    <cellStyle name="4_Goi02(25-05-2006)" xfId="2171"/>
    <cellStyle name="4_Goi02(25-05-2006)_5. Du toan dien chieu sang" xfId="2172"/>
    <cellStyle name="4_Goi1N206" xfId="2173"/>
    <cellStyle name="4_Goi1N206_5. Du toan dien chieu sang" xfId="2174"/>
    <cellStyle name="4_Goi2N206" xfId="2175"/>
    <cellStyle name="4_Goi2N206_5. Du toan dien chieu sang" xfId="2176"/>
    <cellStyle name="4_Goi4N216" xfId="2177"/>
    <cellStyle name="4_Goi4N216_5. Du toan dien chieu sang" xfId="2178"/>
    <cellStyle name="4_Goi5N216" xfId="2179"/>
    <cellStyle name="4_Goi5N216_5. Du toan dien chieu sang" xfId="2180"/>
    <cellStyle name="4_Hoi Song" xfId="2181"/>
    <cellStyle name="4_HT-LO" xfId="2182"/>
    <cellStyle name="4_HT-LO_5. Du toan dien chieu sang" xfId="2183"/>
    <cellStyle name="4_Khoi luong" xfId="2184"/>
    <cellStyle name="4_Khoi luong doan 1" xfId="2185"/>
    <cellStyle name="4_Khoi luong doan 1_5. Du toan dien chieu sang" xfId="2186"/>
    <cellStyle name="4_Khoi luong doan 2" xfId="2187"/>
    <cellStyle name="4_Khoi luong goi 1-QL4D" xfId="2188"/>
    <cellStyle name="4_Khoi Luong Hoang Truong - Hoang Phu" xfId="2189"/>
    <cellStyle name="4_Khoi Luong Hoang Truong - Hoang Phu_5. Du toan dien chieu sang" xfId="2190"/>
    <cellStyle name="4_Khoi luong QL8B" xfId="2191"/>
    <cellStyle name="4_Khoi luong_5. Du toan dien chieu sang" xfId="2192"/>
    <cellStyle name="4_KL" xfId="2193"/>
    <cellStyle name="4_KL goi 1" xfId="2194"/>
    <cellStyle name="4_KL goi 1 2" xfId="2195"/>
    <cellStyle name="4_KL goi 1_TONG HOP QUYET TOAN THANH PHO 2013" xfId="2196"/>
    <cellStyle name="4_Kl6-6-05" xfId="2197"/>
    <cellStyle name="4_Kldoan3" xfId="2198"/>
    <cellStyle name="4_Klnutgiao" xfId="2199"/>
    <cellStyle name="4_KLPA2s" xfId="2200"/>
    <cellStyle name="4_KlQdinhduyet" xfId="2201"/>
    <cellStyle name="4_KlQdinhduyet_5. Du toan dien chieu sang" xfId="2202"/>
    <cellStyle name="4_KlQdinhduyet_Phụ luc goi 5" xfId="2203"/>
    <cellStyle name="4_KlQdinhduyet_Phụ luc goi 5 2" xfId="2204"/>
    <cellStyle name="4_KlQdinhduyet_Phụ luc goi 5_TONG HOP QUYET TOAN THANH PHO 2013" xfId="2205"/>
    <cellStyle name="4_KlQL4goi5KCS" xfId="2206"/>
    <cellStyle name="4_Kltayth" xfId="2207"/>
    <cellStyle name="4_KltaythQDduyet" xfId="2208"/>
    <cellStyle name="4_Kluong4-2004" xfId="2209"/>
    <cellStyle name="4_Kluong4-2004_5. Du toan dien chieu sang" xfId="2210"/>
    <cellStyle name="4_Km329-Km350 (7-6)" xfId="2211"/>
    <cellStyle name="4_Km4-Km8+800" xfId="2212"/>
    <cellStyle name="4_Km4-Km8+800 2" xfId="2213"/>
    <cellStyle name="4_Km4-Km8+800_TONG HOP QUYET TOAN THANH PHO 2013" xfId="2214"/>
    <cellStyle name="4_Long_Lien_Phuong_BVTC" xfId="2215"/>
    <cellStyle name="4_Luong A6" xfId="2216"/>
    <cellStyle name="4_maugiacotaluy" xfId="2217"/>
    <cellStyle name="4_My Thanh Son Thanh" xfId="2218"/>
    <cellStyle name="4_Nhom I" xfId="2219"/>
    <cellStyle name="4_Nhom I_5. Du toan dien chieu sang" xfId="2220"/>
    <cellStyle name="4_Project N.Du" xfId="2221"/>
    <cellStyle name="4_Project N.Du.dien" xfId="2222"/>
    <cellStyle name="4_Project N.Du_5. Du toan dien chieu sang" xfId="2223"/>
    <cellStyle name="4_Project QL4" xfId="2224"/>
    <cellStyle name="4_Project QL4 goi 7" xfId="2225"/>
    <cellStyle name="4_Project QL4 goi 7_5. Du toan dien chieu sang" xfId="2226"/>
    <cellStyle name="4_Project QL4 goi5" xfId="2227"/>
    <cellStyle name="4_Project QL4 goi8" xfId="2228"/>
    <cellStyle name="4_QL1A-SUA2005" xfId="2229"/>
    <cellStyle name="4_QL1A-SUA2005_5. Du toan dien chieu sang" xfId="2230"/>
    <cellStyle name="4_Sheet1" xfId="2231"/>
    <cellStyle name="4_SuoiTon" xfId="2232"/>
    <cellStyle name="4_SuoiTon_5. Du toan dien chieu sang" xfId="2233"/>
    <cellStyle name="4_t" xfId="2234"/>
    <cellStyle name="4_Tay THoa" xfId="2235"/>
    <cellStyle name="4_Tay THoa_5. Du toan dien chieu sang" xfId="2236"/>
    <cellStyle name="4_TDT VINH - DUYET (CAU+DUONG)" xfId="2237"/>
    <cellStyle name="4_Tham tra (8-11)1" xfId="2238"/>
    <cellStyle name="4_THKLsua_cuoi" xfId="2239"/>
    <cellStyle name="4_Tinh KLHC goi 1" xfId="2240"/>
    <cellStyle name="4_tmthiet ke" xfId="2241"/>
    <cellStyle name="4_tmthiet ke1" xfId="2242"/>
    <cellStyle name="4_Tong hop DT dieu chinh duong 38-95" xfId="2243"/>
    <cellStyle name="4_Tong hop khoi luong duong 557 (30-5-2006)" xfId="2244"/>
    <cellStyle name="4_tong hop kl nen mat" xfId="2245"/>
    <cellStyle name="4_Tong muc dau tu" xfId="2246"/>
    <cellStyle name="4_Tong muc KT 20-11 Tan Huong Tuyen2" xfId="2247"/>
    <cellStyle name="4_TT C1 QL7-ql482" xfId="2248"/>
    <cellStyle name="4_Tuyen so 1-Km0+00 - Km0+852.56" xfId="2249"/>
    <cellStyle name="4_Tuyen so 1-Km0+00 - Km0+852.56_5. Du toan dien chieu sang" xfId="2250"/>
    <cellStyle name="4_TV sua ngay 02-08-06" xfId="2251"/>
    <cellStyle name="4_VatLieu 3 cau -NA" xfId="2252"/>
    <cellStyle name="4_VatLieu 3 cau -NA_5. Du toan dien chieu sang" xfId="2253"/>
    <cellStyle name="4_Yen Na - Yen Tinh  du an 30 -10-2006- Theo 51 bu may" xfId="2254"/>
    <cellStyle name="4_Yen Na - Yen Tinh Theo 51 bu may Ghep" xfId="2255"/>
    <cellStyle name="4_Yen Na - Yen Tinh Theo 51 -TV NA Ghep" xfId="2256"/>
    <cellStyle name="4_Yen Na-Yen Tinh 07" xfId="2257"/>
    <cellStyle name="4_ÿÿÿÿÿ" xfId="2258"/>
    <cellStyle name="4_ÿÿÿÿÿ_1" xfId="2259"/>
    <cellStyle name="4_ÿÿÿÿÿ_1_5. Du toan dien chieu sang" xfId="2260"/>
    <cellStyle name="40% - Accent1 2" xfId="2261"/>
    <cellStyle name="40% - Accent2 2" xfId="2262"/>
    <cellStyle name="40% - Accent3 2" xfId="2263"/>
    <cellStyle name="40% - Accent4 2" xfId="2264"/>
    <cellStyle name="40% - Accent5 2" xfId="2265"/>
    <cellStyle name="40% - Accent6 2" xfId="2266"/>
    <cellStyle name="40% - Nh?n1" xfId="2267"/>
    <cellStyle name="40% - Nh?n2" xfId="2268"/>
    <cellStyle name="40% - Nh?n3" xfId="2269"/>
    <cellStyle name="40% - Nh?n4" xfId="2270"/>
    <cellStyle name="40% - Nh?n5" xfId="2271"/>
    <cellStyle name="40% - Nh?n6" xfId="2272"/>
    <cellStyle name="40% - Nhấn1" xfId="2273"/>
    <cellStyle name="40% - Nhấn2" xfId="2274"/>
    <cellStyle name="40% - Nhấn3" xfId="2275"/>
    <cellStyle name="40% - Nhấn4" xfId="2276"/>
    <cellStyle name="40% - Nhấn5" xfId="2277"/>
    <cellStyle name="40% - Nhấn6" xfId="2278"/>
    <cellStyle name="52" xfId="2279"/>
    <cellStyle name="6" xfId="2280"/>
    <cellStyle name="6_2. BANG THKP TONG DU TOAN HM 1" xfId="2281"/>
    <cellStyle name="6_2013" xfId="2282"/>
    <cellStyle name="6_2013 2" xfId="2283"/>
    <cellStyle name="6_4A_TH" xfId="2284"/>
    <cellStyle name="6_4A_TH 2" xfId="2285"/>
    <cellStyle name="6_B8" xfId="2286"/>
    <cellStyle name="6_B8 2" xfId="2287"/>
    <cellStyle name="6_Ban chuyen trach 29 (dieu chinh)" xfId="2288"/>
    <cellStyle name="6_Ban chuyen trach 29 (dieu chinh)_DT 2015 (chinh thuc)" xfId="2289"/>
    <cellStyle name="6_bo sung du toan  hong linh" xfId="2290"/>
    <cellStyle name="6_Book1" xfId="2291"/>
    <cellStyle name="6_Book1 2" xfId="2292"/>
    <cellStyle name="6_Book1_1" xfId="2293"/>
    <cellStyle name="6_Book1_1 2" xfId="2294"/>
    <cellStyle name="6_Book1_1_TONG HOP QUYET TOAN THANH PHO 2013" xfId="2295"/>
    <cellStyle name="6_Book1_TONG HOP QUYET TOAN THANH PHO 2013" xfId="2296"/>
    <cellStyle name="6_Book1_Tuyen (21-7-11)-doan 1" xfId="2297"/>
    <cellStyle name="6_Book1_Tuyen (21-7-11)-doan 1 2" xfId="2298"/>
    <cellStyle name="6_Book1_Tuyen (21-7-11)-doan 1_TONG HOP QUYET TOAN THANH PHO 2013" xfId="2299"/>
    <cellStyle name="6_Cong trinh co y kien LD_Dang_NN_2011-Tay nguyen-9-10" xfId="2300"/>
    <cellStyle name="6_Du toan du thau Cautreo" xfId="2301"/>
    <cellStyle name="6_Du toan du thau Cautreo 2" xfId="2302"/>
    <cellStyle name="6_Du toan du thau Cautreo_TONG HOP QUYET TOAN THANH PHO 2013" xfId="2303"/>
    <cellStyle name="6_Giam DT2016 (ND108)" xfId="2304"/>
    <cellStyle name="6_PHU LUC CHIEU SANG(13.6.2013)" xfId="2305"/>
    <cellStyle name="6_Phụ luc goi 5" xfId="2306"/>
    <cellStyle name="6_Sheet1" xfId="2307"/>
    <cellStyle name="6_TABMIS 16.12.10" xfId="2308"/>
    <cellStyle name="6_TABMIS chuyen nguon" xfId="2309"/>
    <cellStyle name="6_T-Bao cao chi 6 thang" xfId="2310"/>
    <cellStyle name="6_T-Bao cao chi 6 thang 2" xfId="2311"/>
    <cellStyle name="6_TDT 3 xa VA chinh thuc" xfId="2312"/>
    <cellStyle name="6_TDT 3 xa VA chinh thuc 2" xfId="2313"/>
    <cellStyle name="6_TDT 3 xa VA chinh thuc_TONG HOP QUYET TOAN THANH PHO 2013" xfId="2314"/>
    <cellStyle name="6_TDT-TMDT 3 xa VA dich" xfId="2315"/>
    <cellStyle name="6_TDT-TMDT 3 xa VA dich 2" xfId="2316"/>
    <cellStyle name="6_TDT-TMDT 3 xa VA dich_TONG HOP QUYET TOAN THANH PHO 2013" xfId="2317"/>
    <cellStyle name="6_TH BHXH 2015" xfId="2318"/>
    <cellStyle name="6_TH chenh lech Quy Luong 2014 (Phuc)" xfId="2319"/>
    <cellStyle name="6_TH chenh lech Quy Luong 2014 (Phuc)_DT 2015 (chinh thuc)" xfId="2320"/>
    <cellStyle name="6_thanh toan cau tran (dot 7)-" xfId="2321"/>
    <cellStyle name="6_thanh_toan_cau_tran_dot_12" xfId="2322"/>
    <cellStyle name="6_thanh_toandot_14" xfId="2323"/>
    <cellStyle name="6_TN - Ho tro khac 2011" xfId="2324"/>
    <cellStyle name="6_TONG HOP QUYET TOAN THANH PHO 2013" xfId="2325"/>
    <cellStyle name="6_TONG HOP QUYET TOAN THANH PHO 2013 2" xfId="2326"/>
    <cellStyle name="6_Tuyen (20-6-11 PA 2)" xfId="2327"/>
    <cellStyle name="6_Tuyen (20-6-11 PA 2) 2" xfId="2328"/>
    <cellStyle name="6_Tuyen (20-6-11 PA 2)_TONG HOP QUYET TOAN THANH PHO 2013" xfId="2329"/>
    <cellStyle name="6_" xfId="2330"/>
    <cellStyle name="60% - Accent1 2" xfId="2331"/>
    <cellStyle name="60% - Accent2 2" xfId="2332"/>
    <cellStyle name="60% - Accent3 2" xfId="2333"/>
    <cellStyle name="60% - Accent4 2" xfId="2334"/>
    <cellStyle name="60% - Accent5 2" xfId="2335"/>
    <cellStyle name="60% - Accent6 2" xfId="2336"/>
    <cellStyle name="60% - Nh?n1" xfId="2337"/>
    <cellStyle name="60% - Nh?n2" xfId="2338"/>
    <cellStyle name="60% - Nh?n3" xfId="2339"/>
    <cellStyle name="60% - Nh?n4" xfId="2340"/>
    <cellStyle name="60% - Nh?n5" xfId="2341"/>
    <cellStyle name="60% - Nh?n6" xfId="2342"/>
    <cellStyle name="60% - Nhấn1" xfId="2343"/>
    <cellStyle name="60% - Nhấn2" xfId="2344"/>
    <cellStyle name="60% - Nhấn3" xfId="2345"/>
    <cellStyle name="60% - Nhấn4" xfId="2346"/>
    <cellStyle name="60% - Nhấn5" xfId="2347"/>
    <cellStyle name="60% - Nhấn6" xfId="2348"/>
    <cellStyle name="9" xfId="2349"/>
    <cellStyle name="a" xfId="2350"/>
    <cellStyle name="Ä?¸¶ [0]_¿?¹°Åë" xfId="2351"/>
    <cellStyle name="A?¸¶ [0]_INQUIRY ¿µ¾÷AßAø " xfId="2352"/>
    <cellStyle name="Ä?¸¶ [0]_laroux" xfId="2353"/>
    <cellStyle name="Ä?¸¶_¿?¹°Åë" xfId="2354"/>
    <cellStyle name="A?¸¶_INQUIRY ¿µ¾÷AßAø " xfId="2355"/>
    <cellStyle name="Ä?¸¶_laroux" xfId="2356"/>
    <cellStyle name="_x0001_Å»_x001e_´ " xfId="2357"/>
    <cellStyle name="_x0001_Å»_x001e_´_" xfId="2358"/>
    <cellStyle name="Accent1 2" xfId="2359"/>
    <cellStyle name="Accent2 2" xfId="2360"/>
    <cellStyle name="Accent3 2" xfId="2361"/>
    <cellStyle name="Accent4 2" xfId="2362"/>
    <cellStyle name="Accent5 2" xfId="2363"/>
    <cellStyle name="Accent6 2" xfId="2364"/>
    <cellStyle name="ÅëÈ­" xfId="2365"/>
    <cellStyle name="ÅëÈ­ [0]" xfId="2366"/>
    <cellStyle name="AeE­ [0]_INQUIRY ¿?¾÷AßAø " xfId="2367"/>
    <cellStyle name="ÅëÈ­ [0]_L601CPT" xfId="2368"/>
    <cellStyle name="ÅëÈ­_      " xfId="2369"/>
    <cellStyle name="AeE­_INQUIRY ¿?¾÷AßAø " xfId="2370"/>
    <cellStyle name="ÅëÈ­_L601CPT" xfId="2371"/>
    <cellStyle name="APPEAR" xfId="2372"/>
    <cellStyle name="args.style" xfId="2373"/>
    <cellStyle name="args.style 2" xfId="2374"/>
    <cellStyle name="arial" xfId="2375"/>
    <cellStyle name="at" xfId="2376"/>
    <cellStyle name="ÄÞ¸¶ [0]" xfId="2377"/>
    <cellStyle name="ÄÞ¸¶ [0] 2" xfId="2378"/>
    <cellStyle name="ÄÞ¸¶ [0]_¿ì¹°Åë" xfId="5617"/>
    <cellStyle name="AÞ¸¶ [0]_INQUIRY ¿?¾÷AßAø " xfId="2379"/>
    <cellStyle name="ÄÞ¸¶ [0]_L601CPT" xfId="2380"/>
    <cellStyle name="ÄÞ¸¶_      " xfId="2381"/>
    <cellStyle name="AÞ¸¶_INQUIRY ¿?¾÷AßAø " xfId="2382"/>
    <cellStyle name="ÄÞ¸¶_L601CPT" xfId="2383"/>
    <cellStyle name="AutoFormat Options" xfId="2384"/>
    <cellStyle name="AutoFormat Options 2" xfId="2385"/>
    <cellStyle name="AutoFormat Options 3" xfId="2386"/>
    <cellStyle name="AutoFormat Options_Thành phố-Nhu cau CCTL 2016" xfId="2387"/>
    <cellStyle name="Bad 2" xfId="2388"/>
    <cellStyle name="Bangchu" xfId="2389"/>
    <cellStyle name="Bi?nh th???ng_Works-Seperate" xfId="2390"/>
    <cellStyle name="BILL제목" xfId="2391"/>
    <cellStyle name="Bình Thường_Sheet1" xfId="2392"/>
    <cellStyle name="Body" xfId="2393"/>
    <cellStyle name="Body 2" xfId="2394"/>
    <cellStyle name="Body 3" xfId="2395"/>
    <cellStyle name="Body_Phụ lục trình thực hienj các chính sách" xfId="2396"/>
    <cellStyle name="book" xfId="2397"/>
    <cellStyle name="C?AØ_¿?¾÷CoE² " xfId="2398"/>
    <cellStyle name="C~1" xfId="2399"/>
    <cellStyle name="Ç¥ÁØ_      " xfId="2400"/>
    <cellStyle name="C￥AØ_¿μ¾÷CoE² " xfId="2401"/>
    <cellStyle name="Ç¥ÁØ_±¸¹Ì´ëÃ¥" xfId="2402"/>
    <cellStyle name="C￥AØ_≫c¾÷ºIº° AN°e " xfId="2403"/>
    <cellStyle name="Ç¥ÁØ_MARSHALL TEST" xfId="2404"/>
    <cellStyle name="C￥AØ_Sheet1_¿μ¾÷CoE² " xfId="2405"/>
    <cellStyle name="Ç¥ÁØ_ÿÿÿÿÿÿ_4_ÃÑÇÕ°è " xfId="2406"/>
    <cellStyle name="Calc Currency (0)" xfId="2407"/>
    <cellStyle name="Calc Currency (0) 2" xfId="2408"/>
    <cellStyle name="Calc Currency (0) 3" xfId="2409"/>
    <cellStyle name="Calc Currency (0) 4" xfId="2410"/>
    <cellStyle name="Calc Currency (0) 5" xfId="2411"/>
    <cellStyle name="Calc Currency (0) 6" xfId="2412"/>
    <cellStyle name="Calc Currency (0) 7" xfId="2413"/>
    <cellStyle name="Calc Currency (0)_Bien ban" xfId="2414"/>
    <cellStyle name="Calc Currency (2)" xfId="2415"/>
    <cellStyle name="Calc Currency (2) 2" xfId="2416"/>
    <cellStyle name="Calc Currency (2) 3" xfId="2417"/>
    <cellStyle name="Calc Currency (2)_Thành phố-Nhu cau CCTL 2016" xfId="2418"/>
    <cellStyle name="Calc Percent (0)" xfId="2419"/>
    <cellStyle name="Calc Percent (0) 2" xfId="2420"/>
    <cellStyle name="Calc Percent (0) 3" xfId="2421"/>
    <cellStyle name="Calc Percent (0)_Thành phố-Nhu cau CCTL 2016" xfId="2422"/>
    <cellStyle name="Calc Percent (1)" xfId="2423"/>
    <cellStyle name="Calc Percent (1) 2" xfId="2424"/>
    <cellStyle name="Calc Percent (1) 3" xfId="2425"/>
    <cellStyle name="Calc Percent (1)_Thành phố-Nhu cau CCTL 2016" xfId="2426"/>
    <cellStyle name="Calc Percent (2)" xfId="2427"/>
    <cellStyle name="Calc Percent (2) 2" xfId="2428"/>
    <cellStyle name="Calc Percent (2) 3" xfId="2429"/>
    <cellStyle name="Calc Percent (2)_ra soat phan cap 1 (cuoi in ra)" xfId="2430"/>
    <cellStyle name="Calc Units (0)" xfId="2431"/>
    <cellStyle name="Calc Units (0) 2" xfId="2432"/>
    <cellStyle name="Calc Units (0) 3" xfId="2433"/>
    <cellStyle name="Calc Units (0)_Thành phố-Nhu cau CCTL 2016" xfId="2434"/>
    <cellStyle name="Calc Units (1)" xfId="2435"/>
    <cellStyle name="Calc Units (1) 2" xfId="2436"/>
    <cellStyle name="Calc Units (1) 3" xfId="2437"/>
    <cellStyle name="Calc Units (1)_Thành phố-Nhu cau CCTL 2016" xfId="2438"/>
    <cellStyle name="Calc Units (2)" xfId="2439"/>
    <cellStyle name="Calc Units (2) 2" xfId="2440"/>
    <cellStyle name="Calc Units (2) 3" xfId="2441"/>
    <cellStyle name="Calc Units (2)_Thành phố-Nhu cau CCTL 2016" xfId="2442"/>
    <cellStyle name="Calculation 2" xfId="2443"/>
    <cellStyle name="category" xfId="2444"/>
    <cellStyle name="CC1" xfId="2445"/>
    <cellStyle name="CC2" xfId="2446"/>
    <cellStyle name="CC2 2" xfId="2447"/>
    <cellStyle name="CC2 3" xfId="2448"/>
    <cellStyle name="CC2 4" xfId="2449"/>
    <cellStyle name="Cerrency_Sheet2_XANGDAU" xfId="2450"/>
    <cellStyle name="chchuyen" xfId="2451"/>
    <cellStyle name="chchuyen 2" xfId="2452"/>
    <cellStyle name="chchuyen 3" xfId="2453"/>
    <cellStyle name="chchuyen 4" xfId="2454"/>
    <cellStyle name="Check Cell 2" xfId="2455"/>
    <cellStyle name="Chi phÝ kh¸c_Book1" xfId="2456"/>
    <cellStyle name="chu" xfId="2457"/>
    <cellStyle name="CHUONG" xfId="2458"/>
    <cellStyle name="Comma" xfId="1" builtinId="3"/>
    <cellStyle name="Comma  - Style1" xfId="2459"/>
    <cellStyle name="Comma  - Style1 2" xfId="2460"/>
    <cellStyle name="Comma  - Style1 3" xfId="2461"/>
    <cellStyle name="Comma  - Style1_Phụ lục trình thực hienj các chính sách" xfId="2462"/>
    <cellStyle name="Comma  - Style2" xfId="2463"/>
    <cellStyle name="Comma  - Style2 2" xfId="2464"/>
    <cellStyle name="Comma  - Style2 3" xfId="2465"/>
    <cellStyle name="Comma  - Style2_Phụ lục trình thực hienj các chính sách" xfId="2466"/>
    <cellStyle name="Comma  - Style3" xfId="2467"/>
    <cellStyle name="Comma  - Style3 2" xfId="2468"/>
    <cellStyle name="Comma  - Style3 3" xfId="2469"/>
    <cellStyle name="Comma  - Style3_Phụ lục trình thực hienj các chính sách" xfId="2470"/>
    <cellStyle name="Comma  - Style4" xfId="2471"/>
    <cellStyle name="Comma  - Style4 2" xfId="2472"/>
    <cellStyle name="Comma  - Style4 3" xfId="2473"/>
    <cellStyle name="Comma  - Style4_Phụ lục trình thực hienj các chính sách" xfId="2474"/>
    <cellStyle name="Comma  - Style5" xfId="2475"/>
    <cellStyle name="Comma  - Style5 2" xfId="2476"/>
    <cellStyle name="Comma  - Style5 3" xfId="2477"/>
    <cellStyle name="Comma  - Style5_Phụ lục trình thực hienj các chính sách" xfId="2478"/>
    <cellStyle name="Comma  - Style6" xfId="2479"/>
    <cellStyle name="Comma  - Style6 2" xfId="2480"/>
    <cellStyle name="Comma  - Style6 3" xfId="2481"/>
    <cellStyle name="Comma  - Style6_Phụ lục trình thực hienj các chính sách" xfId="2482"/>
    <cellStyle name="Comma  - Style7" xfId="2483"/>
    <cellStyle name="Comma  - Style7 2" xfId="2484"/>
    <cellStyle name="Comma  - Style7 3" xfId="2485"/>
    <cellStyle name="Comma  - Style7_Phụ lục trình thực hienj các chính sách" xfId="2486"/>
    <cellStyle name="Comma  - Style8" xfId="2487"/>
    <cellStyle name="Comma  - Style8 2" xfId="2488"/>
    <cellStyle name="Comma  - Style8 3" xfId="2489"/>
    <cellStyle name="Comma  - Style8_Phụ lục trình thực hienj các chính sách" xfId="2490"/>
    <cellStyle name="Comma [0] 2" xfId="2491"/>
    <cellStyle name="Comma [0] 2 2" xfId="2492"/>
    <cellStyle name="Comma [0] 2 3" xfId="2493"/>
    <cellStyle name="Comma [0] 3" xfId="2494"/>
    <cellStyle name="Comma [0] 3 2" xfId="2495"/>
    <cellStyle name="Comma [0] 4" xfId="2496"/>
    <cellStyle name="Comma [0] 4 2" xfId="2497"/>
    <cellStyle name="Comma [0] 5" xfId="2498"/>
    <cellStyle name="Comma [0] 6" xfId="2499"/>
    <cellStyle name="Comma [00]" xfId="2500"/>
    <cellStyle name="Comma [00] 2" xfId="2501"/>
    <cellStyle name="Comma [00] 3" xfId="2502"/>
    <cellStyle name="Comma [00]_Thành phố-Nhu cau CCTL 2016" xfId="2503"/>
    <cellStyle name="Comma [1]" xfId="2504"/>
    <cellStyle name="Comma [3]" xfId="2505"/>
    <cellStyle name="Comma [3] 2" xfId="2506"/>
    <cellStyle name="Comma [4]" xfId="2507"/>
    <cellStyle name="Comma [4] 2" xfId="2508"/>
    <cellStyle name="Comma [4] 3" xfId="2509"/>
    <cellStyle name="Comma [4] 4" xfId="2510"/>
    <cellStyle name="Comma 10" xfId="2511"/>
    <cellStyle name="Comma 10 10" xfId="5618"/>
    <cellStyle name="Comma 10 2" xfId="2512"/>
    <cellStyle name="Comma 10 3" xfId="2513"/>
    <cellStyle name="Comma 10 4" xfId="2514"/>
    <cellStyle name="Comma 11" xfId="2515"/>
    <cellStyle name="Comma 11 2" xfId="2516"/>
    <cellStyle name="Comma 12" xfId="2517"/>
    <cellStyle name="Comma 12 2" xfId="2518"/>
    <cellStyle name="Comma 12_140817 20 DP" xfId="2519"/>
    <cellStyle name="Comma 13" xfId="2520"/>
    <cellStyle name="Comma 14" xfId="2521"/>
    <cellStyle name="Comma 14 2" xfId="2522"/>
    <cellStyle name="Comma 15" xfId="2523"/>
    <cellStyle name="Comma 16" xfId="2524"/>
    <cellStyle name="Comma 17" xfId="2525"/>
    <cellStyle name="Comma 17 2" xfId="2526"/>
    <cellStyle name="Comma 18" xfId="2527"/>
    <cellStyle name="Comma 19" xfId="2528"/>
    <cellStyle name="Comma 19 2" xfId="2529"/>
    <cellStyle name="Comma 2" xfId="2530"/>
    <cellStyle name="Comma 2 2" xfId="2531"/>
    <cellStyle name="Comma 2 2 2" xfId="2532"/>
    <cellStyle name="Comma 2 2 3" xfId="2533"/>
    <cellStyle name="Comma 2 2_Phụ lục trình thực hienj các chính sách" xfId="2534"/>
    <cellStyle name="Comma 2 28" xfId="5619"/>
    <cellStyle name="Comma 2 3" xfId="2535"/>
    <cellStyle name="Comma 2 3 2" xfId="2536"/>
    <cellStyle name="Comma 2 4" xfId="2537"/>
    <cellStyle name="Comma 2 4 2" xfId="2538"/>
    <cellStyle name="Comma 2 5" xfId="2539"/>
    <cellStyle name="Comma 2 6" xfId="2540"/>
    <cellStyle name="Comma 2_131021 TDT VON DAU TU 2014 (CT MTQG) GUI TONG HOP" xfId="2541"/>
    <cellStyle name="Comma 20" xfId="2542"/>
    <cellStyle name="Comma 21" xfId="2543"/>
    <cellStyle name="Comma 21 2" xfId="2544"/>
    <cellStyle name="Comma 22" xfId="2545"/>
    <cellStyle name="Comma 23" xfId="2546"/>
    <cellStyle name="Comma 23 2" xfId="2547"/>
    <cellStyle name="Comma 24" xfId="2548"/>
    <cellStyle name="Comma 25" xfId="2549"/>
    <cellStyle name="Comma 26" xfId="5554"/>
    <cellStyle name="Comma 26 2" xfId="5609"/>
    <cellStyle name="Comma 27" xfId="5605"/>
    <cellStyle name="Comma 28" xfId="5607"/>
    <cellStyle name="Comma 29" xfId="5610"/>
    <cellStyle name="Comma 3" xfId="2550"/>
    <cellStyle name="Comma 3 2" xfId="2551"/>
    <cellStyle name="Comma 3 2 2" xfId="2552"/>
    <cellStyle name="Comma 3 3" xfId="2553"/>
    <cellStyle name="Comma 3 4" xfId="2554"/>
    <cellStyle name="Comma 3_160505 BIEU CHI NSDP TREN DAU DAN (BAO GÔM BSCMT)" xfId="2555"/>
    <cellStyle name="Comma 4" xfId="2556"/>
    <cellStyle name="Comma 4 2" xfId="2557"/>
    <cellStyle name="Comma 4 2 2" xfId="5626"/>
    <cellStyle name="Comma 4 20" xfId="5620"/>
    <cellStyle name="Comma 4 3" xfId="2558"/>
    <cellStyle name="Comma 4 4" xfId="2559"/>
    <cellStyle name="Comma 5" xfId="2560"/>
    <cellStyle name="Comma 5 2" xfId="2561"/>
    <cellStyle name="Comma 5 3" xfId="2562"/>
    <cellStyle name="Comma 6" xfId="2563"/>
    <cellStyle name="Comma 6 2" xfId="2564"/>
    <cellStyle name="Comma 6 3" xfId="2565"/>
    <cellStyle name="Comma 7" xfId="2566"/>
    <cellStyle name="Comma 7 2" xfId="2567"/>
    <cellStyle name="Comma 7 3" xfId="2568"/>
    <cellStyle name="Comma 7 4" xfId="2569"/>
    <cellStyle name="Comma 8" xfId="2570"/>
    <cellStyle name="Comma 8 2" xfId="2571"/>
    <cellStyle name="Comma 8 3" xfId="2572"/>
    <cellStyle name="Comma 8 4" xfId="2573"/>
    <cellStyle name="Comma 8 5" xfId="2574"/>
    <cellStyle name="Comma 9" xfId="2575"/>
    <cellStyle name="Comma 9 2" xfId="2576"/>
    <cellStyle name="Comma 9 3" xfId="2577"/>
    <cellStyle name="comma zerodec" xfId="2578"/>
    <cellStyle name="comma zerodec 2" xfId="2579"/>
    <cellStyle name="Comma0" xfId="2580"/>
    <cellStyle name="Comma0 - Modelo1" xfId="2581"/>
    <cellStyle name="Comma0 - Style1" xfId="2582"/>
    <cellStyle name="Comma0 2" xfId="2583"/>
    <cellStyle name="Comma1 - Modelo2" xfId="2584"/>
    <cellStyle name="Comma1 - Style2" xfId="2585"/>
    <cellStyle name="Comma12" xfId="2586"/>
    <cellStyle name="Comma12 2" xfId="2587"/>
    <cellStyle name="Comma12 3" xfId="2588"/>
    <cellStyle name="Comma12 4" xfId="2589"/>
    <cellStyle name="Comma4" xfId="2590"/>
    <cellStyle name="Comma4 2" xfId="2591"/>
    <cellStyle name="Comma4 3" xfId="2592"/>
    <cellStyle name="Comma4 4" xfId="2593"/>
    <cellStyle name="Command" xfId="2594"/>
    <cellStyle name="cong" xfId="2595"/>
    <cellStyle name="Copied" xfId="2596"/>
    <cellStyle name="COST1" xfId="2597"/>
    <cellStyle name="Co聭ma_Sheet1" xfId="2598"/>
    <cellStyle name="Cࡵrrency_Sheet1_PRODUCTĠ" xfId="2599"/>
    <cellStyle name="_x0001_CS_x0006_RMO[" xfId="2600"/>
    <cellStyle name="_x0001_CS_x0006_RMO_" xfId="2601"/>
    <cellStyle name="CT1" xfId="2602"/>
    <cellStyle name="CT2" xfId="2603"/>
    <cellStyle name="CT4" xfId="2604"/>
    <cellStyle name="CT5" xfId="2605"/>
    <cellStyle name="ct7" xfId="2606"/>
    <cellStyle name="ct8" xfId="2607"/>
    <cellStyle name="cth1" xfId="2608"/>
    <cellStyle name="Cthuc" xfId="2609"/>
    <cellStyle name="Cthuc1" xfId="2610"/>
    <cellStyle name="CUOC" xfId="2611"/>
    <cellStyle name="Curr⁢£_x000a__x0008__x000c__x000a_ဠ" xfId="2612"/>
    <cellStyle name="Currency [0] 2" xfId="2613"/>
    <cellStyle name="Currency [00]" xfId="2614"/>
    <cellStyle name="Currency [00] 2" xfId="2615"/>
    <cellStyle name="Currency [00] 3" xfId="2616"/>
    <cellStyle name="Currency [00]_Thành phố-Nhu cau CCTL 2016" xfId="2617"/>
    <cellStyle name="Currency 2" xfId="2618"/>
    <cellStyle name="Currency 3" xfId="2619"/>
    <cellStyle name="Currency0" xfId="2620"/>
    <cellStyle name="Currency0 2" xfId="2621"/>
    <cellStyle name="Currency0 3" xfId="2622"/>
    <cellStyle name="Currency0 4" xfId="2623"/>
    <cellStyle name="Currency0 5" xfId="2624"/>
    <cellStyle name="Currency0 6" xfId="2625"/>
    <cellStyle name="Currency0 7" xfId="2626"/>
    <cellStyle name="Currency0_chi cuc_bieu mau tuoi he thu 2012 (cho Cty)" xfId="2627"/>
    <cellStyle name="Currency1" xfId="2628"/>
    <cellStyle name="Currency1 2" xfId="2629"/>
    <cellStyle name="Currency1_Bieu bang TLP 2016 huyện Lộc Hà 2" xfId="2630"/>
    <cellStyle name="d" xfId="2631"/>
    <cellStyle name="d%" xfId="2632"/>
    <cellStyle name="d_bo sung du toan  hong linh" xfId="2633"/>
    <cellStyle name="d_NHU CAU VA NGUON THUC HIEN CCTL CAP XA" xfId="2634"/>
    <cellStyle name="d_PHU LUC CHIEU SANG(13.6.2013)" xfId="2635"/>
    <cellStyle name="d_Phụ luc goi 5" xfId="2636"/>
    <cellStyle name="d_Sheet1" xfId="2637"/>
    <cellStyle name="d_TH BHXH 2015" xfId="2638"/>
    <cellStyle name="d_Thành phố-Nhu cau CCTL 2016" xfId="2639"/>
    <cellStyle name="d_THU NS den 21.12.2014" xfId="2640"/>
    <cellStyle name="D1" xfId="2641"/>
    <cellStyle name="d1 2" xfId="2642"/>
    <cellStyle name="d1 3" xfId="2643"/>
    <cellStyle name="D1_Thành phố-Nhu cau CCTL 2016" xfId="2644"/>
    <cellStyle name="Date" xfId="2645"/>
    <cellStyle name="Date 2" xfId="2646"/>
    <cellStyle name="Date Short" xfId="2647"/>
    <cellStyle name="Date_Bao Cao Kiem Tra  trung bay Ke milk-yomilk CK 2" xfId="2648"/>
    <cellStyle name="Dấu phẩy_Sheet1" xfId="2649"/>
    <cellStyle name="Đầu ra" xfId="2650"/>
    <cellStyle name="Đầu vào" xfId="2651"/>
    <cellStyle name="DAUDE" xfId="2652"/>
    <cellStyle name="Đề mục 1" xfId="2653"/>
    <cellStyle name="Đề mục 2" xfId="2654"/>
    <cellStyle name="Đề mục 3" xfId="2655"/>
    <cellStyle name="Đề mục 4" xfId="2656"/>
    <cellStyle name="DELTA" xfId="2657"/>
    <cellStyle name="Dezimal [0]_35ERI8T2gbIEMixb4v26icuOo" xfId="2658"/>
    <cellStyle name="Dezimal_35ERI8T2gbIEMixb4v26icuOo" xfId="2659"/>
    <cellStyle name="Dg" xfId="2660"/>
    <cellStyle name="Dg 2" xfId="2661"/>
    <cellStyle name="Dgia" xfId="2662"/>
    <cellStyle name="Dgia 2" xfId="2663"/>
    <cellStyle name="Dia" xfId="2664"/>
    <cellStyle name="_x0001_dÏÈ¹ " xfId="2665"/>
    <cellStyle name="_x0001_dÏÈ¹_" xfId="2666"/>
    <cellStyle name="Dollar (zero dec)" xfId="2667"/>
    <cellStyle name="Dollar (zero dec) 2" xfId="2668"/>
    <cellStyle name="Dollar (zero dec)_Bieu bang TLP 2016 huyện Lộc Hà 2" xfId="2669"/>
    <cellStyle name="Don gia" xfId="2670"/>
    <cellStyle name="Don gia 2" xfId="2671"/>
    <cellStyle name="DuToanBXD" xfId="2672"/>
    <cellStyle name="Dziesi?tny [0]_Invoices2001Slovakia" xfId="2673"/>
    <cellStyle name="Dziesi?tny_Invoices2001Slovakia" xfId="2674"/>
    <cellStyle name="Dziesietny [0]_Invoices2001Slovakia" xfId="2675"/>
    <cellStyle name="Dziesiętny [0]_Invoices2001Slovakia" xfId="2676"/>
    <cellStyle name="Dziesietny [0]_Invoices2001Slovakia 2" xfId="2677"/>
    <cellStyle name="Dziesiętny [0]_Invoices2001Slovakia 2" xfId="2678"/>
    <cellStyle name="Dziesietny [0]_Invoices2001Slovakia 3" xfId="2679"/>
    <cellStyle name="Dziesiętny [0]_Invoices2001Slovakia 3" xfId="2680"/>
    <cellStyle name="Dziesietny [0]_Invoices2001Slovakia 4" xfId="2681"/>
    <cellStyle name="Dziesiętny [0]_Invoices2001Slovakia 4" xfId="2682"/>
    <cellStyle name="Dziesietny [0]_Invoices2001Slovakia 5" xfId="2683"/>
    <cellStyle name="Dziesiętny [0]_Invoices2001Slovakia 5" xfId="2684"/>
    <cellStyle name="Dziesietny [0]_Invoices2001Slovakia 6" xfId="2685"/>
    <cellStyle name="Dziesiętny [0]_Invoices2001Slovakia 6" xfId="2686"/>
    <cellStyle name="Dziesietny [0]_Invoices2001Slovakia 7" xfId="2687"/>
    <cellStyle name="Dziesiętny [0]_Invoices2001Slovakia 7" xfId="2688"/>
    <cellStyle name="Dziesietny [0]_Invoices2001Slovakia 8" xfId="2689"/>
    <cellStyle name="Dziesiętny [0]_Invoices2001Slovakia 8" xfId="2690"/>
    <cellStyle name="Dziesietny [0]_Invoices2001Slovakia 9" xfId="2691"/>
    <cellStyle name="Dziesiętny [0]_Invoices2001Slovakia 9" xfId="2692"/>
    <cellStyle name="Dziesietny [0]_Invoices2001Slovakia_01_Nha so 1_Dien" xfId="2693"/>
    <cellStyle name="Dziesiętny [0]_Invoices2001Slovakia_01_Nha so 1_Dien" xfId="2694"/>
    <cellStyle name="Dziesietny [0]_Invoices2001Slovakia_10_Nha so 10_Dien1" xfId="2695"/>
    <cellStyle name="Dziesiętny [0]_Invoices2001Slovakia_10_Nha so 10_Dien1" xfId="2696"/>
    <cellStyle name="Dziesietny [0]_Invoices2001Slovakia_2013" xfId="2697"/>
    <cellStyle name="Dziesiętny [0]_Invoices2001Slovakia_Book1" xfId="2698"/>
    <cellStyle name="Dziesietny [0]_Invoices2001Slovakia_Book1_1" xfId="2699"/>
    <cellStyle name="Dziesiętny [0]_Invoices2001Slovakia_Book1_1" xfId="2700"/>
    <cellStyle name="Dziesietny [0]_Invoices2001Slovakia_Book1_1_Book1" xfId="2701"/>
    <cellStyle name="Dziesiętny [0]_Invoices2001Slovakia_Book1_1_Book1" xfId="2702"/>
    <cellStyle name="Dziesietny [0]_Invoices2001Slovakia_Book1_2" xfId="2703"/>
    <cellStyle name="Dziesiętny [0]_Invoices2001Slovakia_Book1_2" xfId="2704"/>
    <cellStyle name="Dziesietny [0]_Invoices2001Slovakia_Book1_Bieu bang TLP 2016 huyện Lộc Hà 2" xfId="2705"/>
    <cellStyle name="Dziesiętny [0]_Invoices2001Slovakia_Book1_Bieu bang TLP 2016 huyện Lộc Hà 2" xfId="2706"/>
    <cellStyle name="Dziesietny [0]_Invoices2001Slovakia_Book1_Nhu cau von ung truoc 2011 Tha h Hoa + Nge An gui TW" xfId="2707"/>
    <cellStyle name="Dziesiętny [0]_Invoices2001Slovakia_Book1_Nhu cau von ung truoc 2011 Tha h Hoa + Nge An gui TW" xfId="2708"/>
    <cellStyle name="Dziesietny [0]_Invoices2001Slovakia_Book1_Phu luc cong dau kenh TP Ha Tinh - trinh UBND tinh" xfId="2709"/>
    <cellStyle name="Dziesiętny [0]_Invoices2001Slovakia_Book1_Phu luc cong dau kenh TP Ha Tinh - trinh UBND tinh" xfId="2710"/>
    <cellStyle name="Dziesietny [0]_Invoices2001Slovakia_Book1_Tong hop Cac tuyen(9-1-06)" xfId="2711"/>
    <cellStyle name="Dziesiętny [0]_Invoices2001Slovakia_Book1_Tong hop Cac tuyen(9-1-06)" xfId="2712"/>
    <cellStyle name="Dziesietny [0]_Invoices2001Slovakia_Book1_Tong hop Cac tuyen(9-1-06) 2" xfId="2713"/>
    <cellStyle name="Dziesiętny [0]_Invoices2001Slovakia_Book1_Tong hop Cac tuyen(9-1-06) 2" xfId="2714"/>
    <cellStyle name="Dziesietny [0]_Invoices2001Slovakia_Book1_Tong hop Cac tuyen(9-1-06) 3" xfId="2715"/>
    <cellStyle name="Dziesiętny [0]_Invoices2001Slovakia_Book1_Tong hop Cac tuyen(9-1-06) 3" xfId="2716"/>
    <cellStyle name="Dziesietny [0]_Invoices2001Slovakia_Book1_Tong hop Cac tuyen(9-1-06)_5. Du toan dien chieu sang" xfId="2717"/>
    <cellStyle name="Dziesiętny [0]_Invoices2001Slovakia_Book1_Tong hop Cac tuyen(9-1-06)_5. Du toan dien chieu sang" xfId="2718"/>
    <cellStyle name="Dziesietny [0]_Invoices2001Slovakia_Book1_Tong hop Cac tuyen(9-1-06)_Bieu bang TLP 2016 huyện Lộc Hà 2" xfId="2719"/>
    <cellStyle name="Dziesiętny [0]_Invoices2001Slovakia_Book1_Tong hop Cac tuyen(9-1-06)_Bieu bang TLP 2016 huyện Lộc Hà 2" xfId="2720"/>
    <cellStyle name="Dziesietny [0]_Invoices2001Slovakia_Book1_Tong hop Cac tuyen(9-1-06)_Book1" xfId="2721"/>
    <cellStyle name="Dziesiętny [0]_Invoices2001Slovakia_Book1_Tong hop Cac tuyen(9-1-06)_Book1" xfId="2722"/>
    <cellStyle name="Dziesietny [0]_Invoices2001Slovakia_Book1_Tong hop Cac tuyen(9-1-06)_PL bien phap cong trinh 22.9.2016" xfId="2723"/>
    <cellStyle name="Dziesiętny [0]_Invoices2001Slovakia_Book1_Tong hop Cac tuyen(9-1-06)_PL bien phap cong trinh 22.9.2016" xfId="2724"/>
    <cellStyle name="Dziesietny [0]_Invoices2001Slovakia_Book1_Tong hop Cac tuyen(9-1-06)_TLP 2016 sửa lại gui STC 21.9.2016" xfId="2725"/>
    <cellStyle name="Dziesiętny [0]_Invoices2001Slovakia_Book1_Tong hop Cac tuyen(9-1-06)_TLP 2016 sửa lại gui STC 21.9.2016" xfId="2726"/>
    <cellStyle name="Dziesietny [0]_Invoices2001Slovakia_Book1_ung truoc 2011 NSTW Thanh Hoa + Nge An gui Thu 12-5" xfId="2727"/>
    <cellStyle name="Dziesiętny [0]_Invoices2001Slovakia_Book1_ung truoc 2011 NSTW Thanh Hoa + Nge An gui Thu 12-5" xfId="2728"/>
    <cellStyle name="Dziesietny [0]_Invoices2001Slovakia_d-uong+TDT" xfId="2729"/>
    <cellStyle name="Dziesiętny [0]_Invoices2001Slovakia_Nhµ ®Ó xe" xfId="2730"/>
    <cellStyle name="Dziesietny [0]_Invoices2001Slovakia_Nha bao ve(28-7-05)" xfId="2731"/>
    <cellStyle name="Dziesiętny [0]_Invoices2001Slovakia_Nha bao ve(28-7-05)" xfId="2732"/>
    <cellStyle name="Dziesietny [0]_Invoices2001Slovakia_NHA de xe nguyen du" xfId="2733"/>
    <cellStyle name="Dziesiętny [0]_Invoices2001Slovakia_NHA de xe nguyen du" xfId="2734"/>
    <cellStyle name="Dziesietny [0]_Invoices2001Slovakia_Nhalamviec VTC(25-1-05)" xfId="2735"/>
    <cellStyle name="Dziesiętny [0]_Invoices2001Slovakia_Nhalamviec VTC(25-1-05)" xfId="2736"/>
    <cellStyle name="Dziesietny [0]_Invoices2001Slovakia_NHU CAU VA NGUON THUC HIEN CCTL CAP XA" xfId="2737"/>
    <cellStyle name="Dziesiętny [0]_Invoices2001Slovakia_Phu luc cong dau kenh TP Ha Tinh - trinh UBND tinh" xfId="2738"/>
    <cellStyle name="Dziesietny [0]_Invoices2001Slovakia_PL bien phap cong trinh 22.9.2016" xfId="2739"/>
    <cellStyle name="Dziesiętny [0]_Invoices2001Slovakia_TDT KHANH HOA" xfId="2740"/>
    <cellStyle name="Dziesietny [0]_Invoices2001Slovakia_TDT KHANH HOA_Tong hop Cac tuyen(9-1-06)" xfId="2741"/>
    <cellStyle name="Dziesiętny [0]_Invoices2001Slovakia_TDT KHANH HOA_Tong hop Cac tuyen(9-1-06)" xfId="2742"/>
    <cellStyle name="Dziesietny [0]_Invoices2001Slovakia_TDT KHANH HOA_Tong hop Cac tuyen(9-1-06) 2" xfId="2743"/>
    <cellStyle name="Dziesiętny [0]_Invoices2001Slovakia_TDT KHANH HOA_Tong hop Cac tuyen(9-1-06) 2" xfId="2744"/>
    <cellStyle name="Dziesietny [0]_Invoices2001Slovakia_TDT KHANH HOA_Tong hop Cac tuyen(9-1-06) 3" xfId="2745"/>
    <cellStyle name="Dziesiętny [0]_Invoices2001Slovakia_TDT KHANH HOA_Tong hop Cac tuyen(9-1-06) 3" xfId="2746"/>
    <cellStyle name="Dziesietny [0]_Invoices2001Slovakia_TDT KHANH HOA_Tong hop Cac tuyen(9-1-06)_5. Du toan dien chieu sang" xfId="2747"/>
    <cellStyle name="Dziesiętny [0]_Invoices2001Slovakia_TDT KHANH HOA_Tong hop Cac tuyen(9-1-06)_5. Du toan dien chieu sang" xfId="2748"/>
    <cellStyle name="Dziesietny [0]_Invoices2001Slovakia_TDT KHANH HOA_Tong hop Cac tuyen(9-1-06)_Bieu bang TLP 2016 huyện Lộc Hà 2" xfId="2749"/>
    <cellStyle name="Dziesiętny [0]_Invoices2001Slovakia_TDT KHANH HOA_Tong hop Cac tuyen(9-1-06)_Bieu bang TLP 2016 huyện Lộc Hà 2" xfId="2750"/>
    <cellStyle name="Dziesietny [0]_Invoices2001Slovakia_TDT KHANH HOA_Tong hop Cac tuyen(9-1-06)_Book1" xfId="2751"/>
    <cellStyle name="Dziesiętny [0]_Invoices2001Slovakia_TDT KHANH HOA_Tong hop Cac tuyen(9-1-06)_Book1" xfId="2752"/>
    <cellStyle name="Dziesietny [0]_Invoices2001Slovakia_TDT KHANH HOA_Tong hop Cac tuyen(9-1-06)_PL bien phap cong trinh 22.9.2016" xfId="2753"/>
    <cellStyle name="Dziesiętny [0]_Invoices2001Slovakia_TDT KHANH HOA_Tong hop Cac tuyen(9-1-06)_PL bien phap cong trinh 22.9.2016" xfId="2754"/>
    <cellStyle name="Dziesietny [0]_Invoices2001Slovakia_TDT KHANH HOA_Tong hop Cac tuyen(9-1-06)_TLP 2016 sửa lại gui STC 21.9.2016" xfId="2755"/>
    <cellStyle name="Dziesiętny [0]_Invoices2001Slovakia_TDT KHANH HOA_Tong hop Cac tuyen(9-1-06)_TLP 2016 sửa lại gui STC 21.9.2016" xfId="2756"/>
    <cellStyle name="Dziesietny [0]_Invoices2001Slovakia_TDT quangngai" xfId="2757"/>
    <cellStyle name="Dziesiętny [0]_Invoices2001Slovakia_TDT quangngai" xfId="2758"/>
    <cellStyle name="Dziesietny [0]_Invoices2001Slovakia_TH BHXH 2015" xfId="2759"/>
    <cellStyle name="Dziesietny_Invoices2001Slovakia" xfId="2760"/>
    <cellStyle name="Dziesiętny_Invoices2001Slovakia" xfId="2761"/>
    <cellStyle name="Dziesietny_Invoices2001Slovakia 2" xfId="2762"/>
    <cellStyle name="Dziesiętny_Invoices2001Slovakia 2" xfId="2763"/>
    <cellStyle name="Dziesietny_Invoices2001Slovakia 3" xfId="2764"/>
    <cellStyle name="Dziesiętny_Invoices2001Slovakia 3" xfId="2765"/>
    <cellStyle name="Dziesietny_Invoices2001Slovakia 4" xfId="2766"/>
    <cellStyle name="Dziesiętny_Invoices2001Slovakia 4" xfId="2767"/>
    <cellStyle name="Dziesietny_Invoices2001Slovakia 5" xfId="2768"/>
    <cellStyle name="Dziesiętny_Invoices2001Slovakia 5" xfId="2769"/>
    <cellStyle name="Dziesietny_Invoices2001Slovakia 6" xfId="2770"/>
    <cellStyle name="Dziesiętny_Invoices2001Slovakia 6" xfId="2771"/>
    <cellStyle name="Dziesietny_Invoices2001Slovakia 7" xfId="2772"/>
    <cellStyle name="Dziesiętny_Invoices2001Slovakia 7" xfId="2773"/>
    <cellStyle name="Dziesietny_Invoices2001Slovakia 8" xfId="2774"/>
    <cellStyle name="Dziesiętny_Invoices2001Slovakia 8" xfId="2775"/>
    <cellStyle name="Dziesietny_Invoices2001Slovakia 9" xfId="2776"/>
    <cellStyle name="Dziesiętny_Invoices2001Slovakia 9" xfId="2777"/>
    <cellStyle name="Dziesietny_Invoices2001Slovakia_01_Nha so 1_Dien" xfId="2778"/>
    <cellStyle name="Dziesiętny_Invoices2001Slovakia_01_Nha so 1_Dien" xfId="2779"/>
    <cellStyle name="Dziesietny_Invoices2001Slovakia_10_Nha so 10_Dien1" xfId="2780"/>
    <cellStyle name="Dziesiętny_Invoices2001Slovakia_10_Nha so 10_Dien1" xfId="2781"/>
    <cellStyle name="Dziesietny_Invoices2001Slovakia_2013" xfId="2782"/>
    <cellStyle name="Dziesiętny_Invoices2001Slovakia_Book1" xfId="2783"/>
    <cellStyle name="Dziesietny_Invoices2001Slovakia_Book1_1" xfId="2784"/>
    <cellStyle name="Dziesiętny_Invoices2001Slovakia_Book1_1" xfId="2785"/>
    <cellStyle name="Dziesietny_Invoices2001Slovakia_Book1_1_Book1" xfId="2786"/>
    <cellStyle name="Dziesiętny_Invoices2001Slovakia_Book1_1_Book1" xfId="2787"/>
    <cellStyle name="Dziesietny_Invoices2001Slovakia_Book1_2" xfId="2788"/>
    <cellStyle name="Dziesiętny_Invoices2001Slovakia_Book1_2" xfId="2789"/>
    <cellStyle name="Dziesietny_Invoices2001Slovakia_Book1_Bieu bang TLP 2016 huyện Lộc Hà 2" xfId="2790"/>
    <cellStyle name="Dziesiętny_Invoices2001Slovakia_Book1_Bieu bang TLP 2016 huyện Lộc Hà 2" xfId="2791"/>
    <cellStyle name="Dziesietny_Invoices2001Slovakia_Book1_Nhu cau von ung truoc 2011 Tha h Hoa + Nge An gui TW" xfId="2792"/>
    <cellStyle name="Dziesiętny_Invoices2001Slovakia_Book1_Nhu cau von ung truoc 2011 Tha h Hoa + Nge An gui TW" xfId="2793"/>
    <cellStyle name="Dziesietny_Invoices2001Slovakia_Book1_Phu luc cong dau kenh TP Ha Tinh - trinh UBND tinh" xfId="2794"/>
    <cellStyle name="Dziesiętny_Invoices2001Slovakia_Book1_Phu luc cong dau kenh TP Ha Tinh - trinh UBND tinh" xfId="2795"/>
    <cellStyle name="Dziesietny_Invoices2001Slovakia_Book1_Tong hop Cac tuyen(9-1-06)" xfId="2796"/>
    <cellStyle name="Dziesiętny_Invoices2001Slovakia_Book1_Tong hop Cac tuyen(9-1-06)" xfId="2797"/>
    <cellStyle name="Dziesietny_Invoices2001Slovakia_Book1_Tong hop Cac tuyen(9-1-06) 2" xfId="2798"/>
    <cellStyle name="Dziesiętny_Invoices2001Slovakia_Book1_Tong hop Cac tuyen(9-1-06) 2" xfId="2799"/>
    <cellStyle name="Dziesietny_Invoices2001Slovakia_Book1_Tong hop Cac tuyen(9-1-06) 3" xfId="2800"/>
    <cellStyle name="Dziesiętny_Invoices2001Slovakia_Book1_Tong hop Cac tuyen(9-1-06) 3" xfId="2801"/>
    <cellStyle name="Dziesietny_Invoices2001Slovakia_Book1_Tong hop Cac tuyen(9-1-06)_5. Du toan dien chieu sang" xfId="2802"/>
    <cellStyle name="Dziesiętny_Invoices2001Slovakia_Book1_Tong hop Cac tuyen(9-1-06)_5. Du toan dien chieu sang" xfId="2803"/>
    <cellStyle name="Dziesietny_Invoices2001Slovakia_Book1_Tong hop Cac tuyen(9-1-06)_Bieu bang TLP 2016 huyện Lộc Hà 2" xfId="2804"/>
    <cellStyle name="Dziesiętny_Invoices2001Slovakia_Book1_Tong hop Cac tuyen(9-1-06)_Bieu bang TLP 2016 huyện Lộc Hà 2" xfId="2805"/>
    <cellStyle name="Dziesietny_Invoices2001Slovakia_Book1_Tong hop Cac tuyen(9-1-06)_Book1" xfId="2806"/>
    <cellStyle name="Dziesiętny_Invoices2001Slovakia_Book1_Tong hop Cac tuyen(9-1-06)_Book1" xfId="2807"/>
    <cellStyle name="Dziesietny_Invoices2001Slovakia_Book1_Tong hop Cac tuyen(9-1-06)_PL bien phap cong trinh 22.9.2016" xfId="2808"/>
    <cellStyle name="Dziesiętny_Invoices2001Slovakia_Book1_Tong hop Cac tuyen(9-1-06)_PL bien phap cong trinh 22.9.2016" xfId="2809"/>
    <cellStyle name="Dziesietny_Invoices2001Slovakia_Book1_Tong hop Cac tuyen(9-1-06)_TLP 2016 sửa lại gui STC 21.9.2016" xfId="2810"/>
    <cellStyle name="Dziesiętny_Invoices2001Slovakia_Book1_Tong hop Cac tuyen(9-1-06)_TLP 2016 sửa lại gui STC 21.9.2016" xfId="2811"/>
    <cellStyle name="Dziesietny_Invoices2001Slovakia_Book1_ung truoc 2011 NSTW Thanh Hoa + Nge An gui Thu 12-5" xfId="2812"/>
    <cellStyle name="Dziesiętny_Invoices2001Slovakia_Book1_ung truoc 2011 NSTW Thanh Hoa + Nge An gui Thu 12-5" xfId="2813"/>
    <cellStyle name="Dziesietny_Invoices2001Slovakia_d-uong+TDT" xfId="2814"/>
    <cellStyle name="Dziesiętny_Invoices2001Slovakia_Nhµ ®Ó xe" xfId="2815"/>
    <cellStyle name="Dziesietny_Invoices2001Slovakia_Nha bao ve(28-7-05)" xfId="2816"/>
    <cellStyle name="Dziesiętny_Invoices2001Slovakia_Nha bao ve(28-7-05)" xfId="2817"/>
    <cellStyle name="Dziesietny_Invoices2001Slovakia_NHA de xe nguyen du" xfId="2818"/>
    <cellStyle name="Dziesiętny_Invoices2001Slovakia_NHA de xe nguyen du" xfId="2819"/>
    <cellStyle name="Dziesietny_Invoices2001Slovakia_Nhalamviec VTC(25-1-05)" xfId="2820"/>
    <cellStyle name="Dziesiętny_Invoices2001Slovakia_Nhalamviec VTC(25-1-05)" xfId="2821"/>
    <cellStyle name="Dziesietny_Invoices2001Slovakia_NHU CAU VA NGUON THUC HIEN CCTL CAP XA" xfId="2822"/>
    <cellStyle name="Dziesiętny_Invoices2001Slovakia_Phu luc cong dau kenh TP Ha Tinh - trinh UBND tinh" xfId="2823"/>
    <cellStyle name="Dziesietny_Invoices2001Slovakia_PL bien phap cong trinh 22.9.2016" xfId="2824"/>
    <cellStyle name="Dziesiętny_Invoices2001Slovakia_TDT KHANH HOA" xfId="2825"/>
    <cellStyle name="Dziesietny_Invoices2001Slovakia_TDT KHANH HOA_Tong hop Cac tuyen(9-1-06)" xfId="2826"/>
    <cellStyle name="Dziesiętny_Invoices2001Slovakia_TDT KHANH HOA_Tong hop Cac tuyen(9-1-06)" xfId="2827"/>
    <cellStyle name="Dziesietny_Invoices2001Slovakia_TDT KHANH HOA_Tong hop Cac tuyen(9-1-06) 2" xfId="2828"/>
    <cellStyle name="Dziesiętny_Invoices2001Slovakia_TDT KHANH HOA_Tong hop Cac tuyen(9-1-06) 2" xfId="2829"/>
    <cellStyle name="Dziesietny_Invoices2001Slovakia_TDT KHANH HOA_Tong hop Cac tuyen(9-1-06) 3" xfId="2830"/>
    <cellStyle name="Dziesiętny_Invoices2001Slovakia_TDT KHANH HOA_Tong hop Cac tuyen(9-1-06) 3" xfId="2831"/>
    <cellStyle name="Dziesietny_Invoices2001Slovakia_TDT KHANH HOA_Tong hop Cac tuyen(9-1-06)_5. Du toan dien chieu sang" xfId="2832"/>
    <cellStyle name="Dziesiętny_Invoices2001Slovakia_TDT KHANH HOA_Tong hop Cac tuyen(9-1-06)_5. Du toan dien chieu sang" xfId="2833"/>
    <cellStyle name="Dziesietny_Invoices2001Slovakia_TDT KHANH HOA_Tong hop Cac tuyen(9-1-06)_Bieu bang TLP 2016 huyện Lộc Hà 2" xfId="2834"/>
    <cellStyle name="Dziesiętny_Invoices2001Slovakia_TDT KHANH HOA_Tong hop Cac tuyen(9-1-06)_Bieu bang TLP 2016 huyện Lộc Hà 2" xfId="2835"/>
    <cellStyle name="Dziesietny_Invoices2001Slovakia_TDT KHANH HOA_Tong hop Cac tuyen(9-1-06)_Book1" xfId="2836"/>
    <cellStyle name="Dziesiętny_Invoices2001Slovakia_TDT KHANH HOA_Tong hop Cac tuyen(9-1-06)_Book1" xfId="2837"/>
    <cellStyle name="Dziesietny_Invoices2001Slovakia_TDT KHANH HOA_Tong hop Cac tuyen(9-1-06)_PL bien phap cong trinh 22.9.2016" xfId="2838"/>
    <cellStyle name="Dziesiętny_Invoices2001Slovakia_TDT KHANH HOA_Tong hop Cac tuyen(9-1-06)_PL bien phap cong trinh 22.9.2016" xfId="2839"/>
    <cellStyle name="Dziesietny_Invoices2001Slovakia_TDT KHANH HOA_Tong hop Cac tuyen(9-1-06)_TLP 2016 sửa lại gui STC 21.9.2016" xfId="2840"/>
    <cellStyle name="Dziesiętny_Invoices2001Slovakia_TDT KHANH HOA_Tong hop Cac tuyen(9-1-06)_TLP 2016 sửa lại gui STC 21.9.2016" xfId="2841"/>
    <cellStyle name="Dziesietny_Invoices2001Slovakia_TDT quangngai" xfId="2842"/>
    <cellStyle name="Dziesiętny_Invoices2001Slovakia_TDT quangngai" xfId="2843"/>
    <cellStyle name="Dziesietny_Invoices2001Slovakia_TH BHXH 2015" xfId="2844"/>
    <cellStyle name="e" xfId="2845"/>
    <cellStyle name="e 2" xfId="2846"/>
    <cellStyle name="eeee" xfId="2847"/>
    <cellStyle name="eeee 2" xfId="2848"/>
    <cellStyle name="EN CO.," xfId="2849"/>
    <cellStyle name="Encabez1" xfId="2850"/>
    <cellStyle name="Encabez2" xfId="2851"/>
    <cellStyle name="Enter Currency (0)" xfId="2852"/>
    <cellStyle name="Enter Currency (0) 2" xfId="2853"/>
    <cellStyle name="Enter Currency (0) 3" xfId="2854"/>
    <cellStyle name="Enter Currency (0) 4" xfId="2855"/>
    <cellStyle name="Enter Currency (0) 5" xfId="2856"/>
    <cellStyle name="Enter Currency (0) 6" xfId="2857"/>
    <cellStyle name="Enter Currency (0) 7" xfId="2858"/>
    <cellStyle name="Enter Currency (0)_Bien ban" xfId="2859"/>
    <cellStyle name="Enter Currency (2)" xfId="2860"/>
    <cellStyle name="Enter Currency (2) 2" xfId="2861"/>
    <cellStyle name="Enter Currency (2) 3" xfId="2862"/>
    <cellStyle name="Enter Currency (2)_Thành phố-Nhu cau CCTL 2016" xfId="2863"/>
    <cellStyle name="Enter Units (0)" xfId="2864"/>
    <cellStyle name="Enter Units (0) 2" xfId="2865"/>
    <cellStyle name="Enter Units (0) 3" xfId="2866"/>
    <cellStyle name="Enter Units (0)_Thành phố-Nhu cau CCTL 2016" xfId="2867"/>
    <cellStyle name="Enter Units (1)" xfId="2868"/>
    <cellStyle name="Enter Units (1) 2" xfId="2869"/>
    <cellStyle name="Enter Units (1) 3" xfId="2870"/>
    <cellStyle name="Enter Units (1)_Thành phố-Nhu cau CCTL 2016" xfId="2871"/>
    <cellStyle name="Enter Units (2)" xfId="2872"/>
    <cellStyle name="Enter Units (2) 2" xfId="2873"/>
    <cellStyle name="Enter Units (2) 3" xfId="2874"/>
    <cellStyle name="Enter Units (2)_Thành phố-Nhu cau CCTL 2016" xfId="2875"/>
    <cellStyle name="Entered" xfId="2876"/>
    <cellStyle name="entry" xfId="2877"/>
    <cellStyle name="Euro" xfId="2878"/>
    <cellStyle name="Euro 2" xfId="2879"/>
    <cellStyle name="Euro 3" xfId="2880"/>
    <cellStyle name="Euro_Bieu bang TLP 2016 huyện Lộc Hà 2" xfId="2881"/>
    <cellStyle name="Excel Built-in Normal" xfId="2882"/>
    <cellStyle name="Explanatory Text 2" xfId="2883"/>
    <cellStyle name="f" xfId="2884"/>
    <cellStyle name="f 2" xfId="2885"/>
    <cellStyle name="F2" xfId="2886"/>
    <cellStyle name="F3" xfId="2887"/>
    <cellStyle name="F4" xfId="2888"/>
    <cellStyle name="F5" xfId="2889"/>
    <cellStyle name="F6" xfId="2890"/>
    <cellStyle name="F7" xfId="2891"/>
    <cellStyle name="F8" xfId="2892"/>
    <cellStyle name="Fijo" xfId="2893"/>
    <cellStyle name="Financiero" xfId="2894"/>
    <cellStyle name="Fixed" xfId="2895"/>
    <cellStyle name="Fixed 2" xfId="2896"/>
    <cellStyle name="Font Britannic16" xfId="2897"/>
    <cellStyle name="Font Britannic16 2" xfId="2898"/>
    <cellStyle name="Font Britannic16 3" xfId="2899"/>
    <cellStyle name="Font Britannic16_Thành phố-Nhu cau CCTL 2016" xfId="2900"/>
    <cellStyle name="Font Britannic18" xfId="2901"/>
    <cellStyle name="Font CenturyCond 18" xfId="2902"/>
    <cellStyle name="Font Cond20" xfId="2903"/>
    <cellStyle name="Font Lucida sans16" xfId="2904"/>
    <cellStyle name="Font LucidaSans16" xfId="2905"/>
    <cellStyle name="Font NewCenturyCond18" xfId="2906"/>
    <cellStyle name="Font NewCenturyCond18 2" xfId="2907"/>
    <cellStyle name="Font NewCenturyCond18 3" xfId="2908"/>
    <cellStyle name="Font NewCenturyCond18_Thành phố-Nhu cau CCTL 2016" xfId="2909"/>
    <cellStyle name="Font Ottawa14" xfId="2910"/>
    <cellStyle name="Font Ottawa16" xfId="2911"/>
    <cellStyle name="Font Ottawa16 2" xfId="2912"/>
    <cellStyle name="Font Ottawa16 3" xfId="2913"/>
    <cellStyle name="Font Ottawa16_Thành phố-Nhu cau CCTL 2016" xfId="2914"/>
    <cellStyle name="Formulas" xfId="2915"/>
    <cellStyle name="Ghi chú" xfId="2916"/>
    <cellStyle name="gia" xfId="2917"/>
    <cellStyle name="GIA-MOI" xfId="2918"/>
    <cellStyle name="Good 2" xfId="2919"/>
    <cellStyle name="Grey" xfId="2920"/>
    <cellStyle name="Group" xfId="2921"/>
    <cellStyle name="H" xfId="2922"/>
    <cellStyle name="H_Baocao" xfId="2923"/>
    <cellStyle name="H_D-A-VU" xfId="2924"/>
    <cellStyle name="H_D-A-VU_Baocao" xfId="2925"/>
    <cellStyle name="H_D-A-VU_KHAN DAI B MO RONG23-12" xfId="2926"/>
    <cellStyle name="H_D-A-VU_Khoai TT03 can Loc" xfId="2927"/>
    <cellStyle name="H_D-A-VU_NcongQ2" xfId="2928"/>
    <cellStyle name="H_D-A-VU_NcongQ2_Duong CMT8" xfId="2929"/>
    <cellStyle name="H_D-A-VU_NcongQ2_KHAN DAI B MO RONG23-12" xfId="2930"/>
    <cellStyle name="H_D-A-VU_Nha Lam viec chinh" xfId="2931"/>
    <cellStyle name="H_D-A-VU_NhancongQ4-04" xfId="2932"/>
    <cellStyle name="H_D-A-VU_NLV khoiPBan" xfId="2933"/>
    <cellStyle name="H_D-A-VU_SonLa" xfId="2934"/>
    <cellStyle name="H_D-A-VU_TBA 560kVA" xfId="2935"/>
    <cellStyle name="H_HSTHAU" xfId="2936"/>
    <cellStyle name="H_HSTHAU_Baocao" xfId="2937"/>
    <cellStyle name="H_HSTHAU_KHAN DAI B MO RONG23-12" xfId="2938"/>
    <cellStyle name="H_HSTHAU_Khoai TT03 can Loc" xfId="2939"/>
    <cellStyle name="H_HSTHAU_NcongQ2" xfId="2940"/>
    <cellStyle name="H_HSTHAU_NcongQ2_Duong CMT8" xfId="2941"/>
    <cellStyle name="H_HSTHAU_NcongQ2_KHAN DAI B MO RONG23-12" xfId="2942"/>
    <cellStyle name="H_HSTHAU_Nha Lam viec chinh" xfId="2943"/>
    <cellStyle name="H_HSTHAU_NhancongQ4-04" xfId="2944"/>
    <cellStyle name="H_HSTHAU_NLV khoiPBan" xfId="2945"/>
    <cellStyle name="H_HSTHAU_SonLa" xfId="2946"/>
    <cellStyle name="H_HSTHAU_TBA 560kVA" xfId="2947"/>
    <cellStyle name="H_KHAN DAI B MO RONG23-12" xfId="2948"/>
    <cellStyle name="H_Khoai TT03 can Loc" xfId="2949"/>
    <cellStyle name="H_NcongQ2" xfId="2950"/>
    <cellStyle name="H_NcongQ2_Duong CMT8" xfId="2951"/>
    <cellStyle name="H_NcongQ2_KHAN DAI B MO RONG23-12" xfId="2952"/>
    <cellStyle name="H_Nha Lam viec chinh" xfId="2953"/>
    <cellStyle name="H_NhancongQ4-04" xfId="2954"/>
    <cellStyle name="H_NLV khoiPBan" xfId="2955"/>
    <cellStyle name="H_PHU LUC CHIEU SANG(13.6.2013)" xfId="2956"/>
    <cellStyle name="H_Sheet1" xfId="2957"/>
    <cellStyle name="H_SonLa" xfId="2958"/>
    <cellStyle name="H_TBA 560kVA" xfId="2959"/>
    <cellStyle name="ha" xfId="2960"/>
    <cellStyle name="HAI" xfId="2961"/>
    <cellStyle name="Head 1" xfId="2962"/>
    <cellStyle name="Head 1 2" xfId="2963"/>
    <cellStyle name="Head 1 3" xfId="2964"/>
    <cellStyle name="Head 1_Phụ lục trình thực hienj các chính sách" xfId="2965"/>
    <cellStyle name="HEADER" xfId="2966"/>
    <cellStyle name="Header1" xfId="2967"/>
    <cellStyle name="Header2" xfId="2968"/>
    <cellStyle name="Heading 1 2" xfId="2969"/>
    <cellStyle name="Heading 1 2 2" xfId="2970"/>
    <cellStyle name="Heading 1 3" xfId="2971"/>
    <cellStyle name="Heading 2 2" xfId="2972"/>
    <cellStyle name="Heading 2 2 2" xfId="2973"/>
    <cellStyle name="Heading 2 3" xfId="2974"/>
    <cellStyle name="Heading 3 2" xfId="2975"/>
    <cellStyle name="Heading 4 2" xfId="2976"/>
    <cellStyle name="Heading1" xfId="2977"/>
    <cellStyle name="HEADING1 2" xfId="2978"/>
    <cellStyle name="HEADING1 3" xfId="2979"/>
    <cellStyle name="Heading1_Thành phố-Nhu cau CCTL 2016" xfId="2980"/>
    <cellStyle name="Heading2" xfId="2981"/>
    <cellStyle name="HEADING2 2" xfId="2982"/>
    <cellStyle name="HEADING2 3" xfId="2983"/>
    <cellStyle name="HEADING2 4" xfId="2984"/>
    <cellStyle name="HEADING2 5" xfId="2985"/>
    <cellStyle name="HEADING2 6" xfId="2986"/>
    <cellStyle name="HEADING2 7" xfId="2987"/>
    <cellStyle name="HEADING2_Bien ban" xfId="2988"/>
    <cellStyle name="HEADINGS" xfId="2989"/>
    <cellStyle name="HEADINGSTOP" xfId="2990"/>
    <cellStyle name="headoption" xfId="2991"/>
    <cellStyle name="headoption 2" xfId="2992"/>
    <cellStyle name="headoption 3" xfId="2993"/>
    <cellStyle name="headoption_Thành phố-Nhu cau CCTL 2016" xfId="2994"/>
    <cellStyle name="HIDE" xfId="2995"/>
    <cellStyle name="Hoa-Scholl" xfId="2996"/>
    <cellStyle name="huong" xfId="2997"/>
    <cellStyle name="HUY" xfId="2998"/>
    <cellStyle name="Hyperlink 2" xfId="2999"/>
    <cellStyle name="i phÝ kh¸c_B¶ng 2" xfId="3000"/>
    <cellStyle name="I.3" xfId="3001"/>
    <cellStyle name="I.3 2" xfId="3002"/>
    <cellStyle name="i·0" xfId="3003"/>
    <cellStyle name="i·0 2" xfId="3004"/>
    <cellStyle name="i·0 3" xfId="3005"/>
    <cellStyle name="i·0_Thành phố-Nhu cau CCTL 2016" xfId="3006"/>
    <cellStyle name="_x0001_í½?" xfId="3007"/>
    <cellStyle name="ï-¾È»ê_BiÓu TB" xfId="3008"/>
    <cellStyle name="_x0001_íå_x001b_ô " xfId="3009"/>
    <cellStyle name="_x0001_íå_x001b_ô_" xfId="3010"/>
    <cellStyle name="Input [yellow]" xfId="3011"/>
    <cellStyle name="Input 2" xfId="3012"/>
    <cellStyle name="Input 3" xfId="3013"/>
    <cellStyle name="Input Cells" xfId="3014"/>
    <cellStyle name="ion" xfId="3015"/>
    <cellStyle name="k" xfId="3016"/>
    <cellStyle name="k_TONG HOP KINH PHI" xfId="3017"/>
    <cellStyle name="k_ÿÿÿÿÿ" xfId="3018"/>
    <cellStyle name="k_ÿÿÿÿÿ_1" xfId="3019"/>
    <cellStyle name="k_ÿÿÿÿÿ_2" xfId="3020"/>
    <cellStyle name="kh¸c_Bang Chi tieu" xfId="3021"/>
    <cellStyle name="khanh" xfId="3022"/>
    <cellStyle name="khanh 2" xfId="3023"/>
    <cellStyle name="khung" xfId="3024"/>
    <cellStyle name="Ki?m tra Ô" xfId="3025"/>
    <cellStyle name="Kiểm tra Ô" xfId="3026"/>
    <cellStyle name="Kien1" xfId="3027"/>
    <cellStyle name="Kiểu 1" xfId="3028"/>
    <cellStyle name="Kiểu 2" xfId="3029"/>
    <cellStyle name="Kiểu 3" xfId="3030"/>
    <cellStyle name="Kiểu 4" xfId="3031"/>
    <cellStyle name="KL" xfId="3032"/>
    <cellStyle name="KLBXUNG" xfId="3033"/>
    <cellStyle name="Ledger 17 x 11 in" xfId="3034"/>
    <cellStyle name="Ledger 17 x 11 in 2" xfId="3035"/>
    <cellStyle name="Ledger 17 x 11 in 3" xfId="5621"/>
    <cellStyle name="Ledger 17 x 11 in_bieu 1" xfId="5622"/>
    <cellStyle name="left" xfId="3036"/>
    <cellStyle name="Lien hypertexte" xfId="3037"/>
    <cellStyle name="Line" xfId="3038"/>
    <cellStyle name="linh" xfId="3039"/>
    <cellStyle name="Link Currency (0)" xfId="3040"/>
    <cellStyle name="Link Currency (0) 2" xfId="3041"/>
    <cellStyle name="Link Currency (0) 3" xfId="3042"/>
    <cellStyle name="Link Currency (0) 4" xfId="3043"/>
    <cellStyle name="Link Currency (0) 5" xfId="3044"/>
    <cellStyle name="Link Currency (0) 6" xfId="3045"/>
    <cellStyle name="Link Currency (0) 7" xfId="3046"/>
    <cellStyle name="Link Currency (0)_Bien ban" xfId="3047"/>
    <cellStyle name="Link Currency (2)" xfId="3048"/>
    <cellStyle name="Link Currency (2) 2" xfId="3049"/>
    <cellStyle name="Link Currency (2) 3" xfId="3050"/>
    <cellStyle name="Link Currency (2)_Thành phố-Nhu cau CCTL 2016" xfId="3051"/>
    <cellStyle name="Link Units (0)" xfId="3052"/>
    <cellStyle name="Link Units (0) 2" xfId="3053"/>
    <cellStyle name="Link Units (0) 3" xfId="3054"/>
    <cellStyle name="Link Units (0)_Thành phố-Nhu cau CCTL 2016" xfId="3055"/>
    <cellStyle name="Link Units (1)" xfId="3056"/>
    <cellStyle name="Link Units (1) 2" xfId="3057"/>
    <cellStyle name="Link Units (1) 3" xfId="3058"/>
    <cellStyle name="Link Units (1)_Thành phố-Nhu cau CCTL 2016" xfId="3059"/>
    <cellStyle name="Link Units (2)" xfId="3060"/>
    <cellStyle name="Link Units (2) 2" xfId="3061"/>
    <cellStyle name="Link Units (2) 3" xfId="3062"/>
    <cellStyle name="Link Units (2)_Thành phố-Nhu cau CCTL 2016" xfId="3063"/>
    <cellStyle name="Linked Cell 2" xfId="3064"/>
    <cellStyle name="Linked Cells" xfId="3065"/>
    <cellStyle name="Loai CBDT" xfId="3066"/>
    <cellStyle name="Loai CT" xfId="3067"/>
    <cellStyle name="Loai GD" xfId="3068"/>
    <cellStyle name="luc" xfId="3069"/>
    <cellStyle name="luc2" xfId="3070"/>
    <cellStyle name="Luong" xfId="3071"/>
    <cellStyle name="MACRO" xfId="3072"/>
    <cellStyle name="manhcuong" xfId="3073"/>
    <cellStyle name="MARK" xfId="3074"/>
    <cellStyle name="MAU" xfId="3075"/>
    <cellStyle name="Migliaia (0)_CALPREZZ" xfId="3076"/>
    <cellStyle name="Migliaia_ PESO ELETTR." xfId="3077"/>
    <cellStyle name="Millares [0]_10 AVERIAS MASIVAS + ANT" xfId="3078"/>
    <cellStyle name="Millares_Well Timing" xfId="3079"/>
    <cellStyle name="Milliers [0]_      " xfId="3080"/>
    <cellStyle name="Milliers_      " xfId="3081"/>
    <cellStyle name="Môc" xfId="3082"/>
    <cellStyle name="Môc 2" xfId="3083"/>
    <cellStyle name="Môc 2 2" xfId="3084"/>
    <cellStyle name="Môc 2 3" xfId="3085"/>
    <cellStyle name="Môc 2 4" xfId="3086"/>
    <cellStyle name="Môc 3" xfId="3087"/>
    <cellStyle name="Môc 4" xfId="3088"/>
    <cellStyle name="Môc 5" xfId="3089"/>
    <cellStyle name="Model" xfId="3090"/>
    <cellStyle name="Moeda [0]_aola" xfId="3091"/>
    <cellStyle name="Moeda_aola" xfId="3092"/>
    <cellStyle name="moi" xfId="3093"/>
    <cellStyle name="moi 2" xfId="3094"/>
    <cellStyle name="moi 3" xfId="3095"/>
    <cellStyle name="moi_Phụ lục trình thực hienj các chính sách" xfId="3096"/>
    <cellStyle name="Mon?aire [0]_!!!GO" xfId="3097"/>
    <cellStyle name="Mon?aire_!!!GO" xfId="3098"/>
    <cellStyle name="Moneda [0]_Well Timing" xfId="3099"/>
    <cellStyle name="Moneda_Well Timing" xfId="3100"/>
    <cellStyle name="Monétaire [0]_      " xfId="3101"/>
    <cellStyle name="Monétaire_      " xfId="3102"/>
    <cellStyle name="Mon騁aire [0]_AR1194" xfId="3103"/>
    <cellStyle name="Mon騁aire_AR1194" xfId="3104"/>
    <cellStyle name="n" xfId="3105"/>
    <cellStyle name="n1" xfId="3106"/>
    <cellStyle name="Neutral 2" xfId="3107"/>
    <cellStyle name="New" xfId="3108"/>
    <cellStyle name="New 2" xfId="3109"/>
    <cellStyle name="New Times Roman" xfId="3110"/>
    <cellStyle name="New Times Roman 2" xfId="3111"/>
    <cellStyle name="New_5. Du toan dien chieu sang" xfId="3112"/>
    <cellStyle name="nga" xfId="3113"/>
    <cellStyle name="Nh?n1" xfId="3114"/>
    <cellStyle name="Nh?n2" xfId="3115"/>
    <cellStyle name="Nh?n3" xfId="3116"/>
    <cellStyle name="Nh?n4" xfId="3117"/>
    <cellStyle name="Nh?n5" xfId="3118"/>
    <cellStyle name="Nh?n6" xfId="3119"/>
    <cellStyle name="Nhấn1" xfId="3120"/>
    <cellStyle name="Nhấn2" xfId="3121"/>
    <cellStyle name="Nhấn3" xfId="3122"/>
    <cellStyle name="Nhấn4" xfId="3123"/>
    <cellStyle name="Nhấn5" xfId="3124"/>
    <cellStyle name="Nhấn6" xfId="3125"/>
    <cellStyle name="No" xfId="3126"/>
    <cellStyle name="No 2" xfId="3127"/>
    <cellStyle name="no dec" xfId="3128"/>
    <cellStyle name="No_090213  Schedule for 2nd evaluation_Tuan B" xfId="3129"/>
    <cellStyle name="ÑONVÒ" xfId="3130"/>
    <cellStyle name="Normal" xfId="0" builtinId="0"/>
    <cellStyle name="Normal - ??1" xfId="3131"/>
    <cellStyle name="Normal - Style1" xfId="3132"/>
    <cellStyle name="Normal - Style1 2" xfId="3133"/>
    <cellStyle name="Normal - Style1 3" xfId="3134"/>
    <cellStyle name="Normal - Style1_Phụ lục trình thực hienj các chính sách" xfId="3135"/>
    <cellStyle name="Normal - 유형1" xfId="3136"/>
    <cellStyle name="Normal - 유형1 2" xfId="3137"/>
    <cellStyle name="Normal - 유형1 3" xfId="3138"/>
    <cellStyle name="Normal - 유형1_Thành phố-Nhu cau CCTL 2016" xfId="3139"/>
    <cellStyle name="Normal 10" xfId="2"/>
    <cellStyle name="Normal 10 2" xfId="9"/>
    <cellStyle name="Normal 11" xfId="7"/>
    <cellStyle name="Normal 11 2" xfId="3140"/>
    <cellStyle name="Normal 11 3" xfId="3141"/>
    <cellStyle name="Normal 11 3 2" xfId="3142"/>
    <cellStyle name="Normal 11 4" xfId="3143"/>
    <cellStyle name="Normal 11_Dự thảo Biểu UBND huyện.1" xfId="3144"/>
    <cellStyle name="Normal 12" xfId="3145"/>
    <cellStyle name="Normal 12 2" xfId="3146"/>
    <cellStyle name="Normal 12 3" xfId="3147"/>
    <cellStyle name="Normal 12 4" xfId="3148"/>
    <cellStyle name="Normal 13" xfId="3149"/>
    <cellStyle name="Normal 13 2" xfId="3150"/>
    <cellStyle name="Normal 14" xfId="5"/>
    <cellStyle name="Normal 14 2" xfId="3151"/>
    <cellStyle name="Normal 14 3" xfId="3152"/>
    <cellStyle name="Normal 15" xfId="3153"/>
    <cellStyle name="Normal 15 2" xfId="3154"/>
    <cellStyle name="Normal 16" xfId="3155"/>
    <cellStyle name="Normal 16 2" xfId="3156"/>
    <cellStyle name="Normal 17" xfId="3157"/>
    <cellStyle name="Normal 17 2" xfId="3158"/>
    <cellStyle name="Normal 18" xfId="3159"/>
    <cellStyle name="Normal 18 2" xfId="3160"/>
    <cellStyle name="Normal 19" xfId="3161"/>
    <cellStyle name="Normal 19 2" xfId="3162"/>
    <cellStyle name="Normal 19 3" xfId="3163"/>
    <cellStyle name="Normal 2" xfId="8"/>
    <cellStyle name="Normal 2 2" xfId="6"/>
    <cellStyle name="Normal 2 2 2" xfId="3164"/>
    <cellStyle name="Normal 2 2 3" xfId="3165"/>
    <cellStyle name="Normal 2 2 4" xfId="3166"/>
    <cellStyle name="Normal 2 2_CQ XAC DINH MAT BANG 2016 (Quảng Trị)" xfId="3167"/>
    <cellStyle name="Normal 2 3" xfId="3168"/>
    <cellStyle name="Normal 2 3 2" xfId="3169"/>
    <cellStyle name="Normal 2 3_Phụ lục trình thực hienj các chính sách" xfId="3170"/>
    <cellStyle name="Normal 2 4" xfId="3171"/>
    <cellStyle name="Normal 2 4 2" xfId="3172"/>
    <cellStyle name="Normal 2 5" xfId="3173"/>
    <cellStyle name="Normal 2 6" xfId="3174"/>
    <cellStyle name="Normal 2 7" xfId="3175"/>
    <cellStyle name="Normal 2_1- DT8a+DT8b-lam DT2014" xfId="3176"/>
    <cellStyle name="Normal 20" xfId="3177"/>
    <cellStyle name="Normal 20 2" xfId="3178"/>
    <cellStyle name="Normal 21" xfId="3179"/>
    <cellStyle name="Normal 21 2" xfId="3180"/>
    <cellStyle name="Normal 22" xfId="3181"/>
    <cellStyle name="Normal 22 2" xfId="3182"/>
    <cellStyle name="Normal 23" xfId="3183"/>
    <cellStyle name="Normal 23 2" xfId="3184"/>
    <cellStyle name="Normal 24" xfId="3185"/>
    <cellStyle name="Normal 24 2" xfId="3186"/>
    <cellStyle name="Normal 25" xfId="3187"/>
    <cellStyle name="Normal 25 2" xfId="3188"/>
    <cellStyle name="Normal 26" xfId="3189"/>
    <cellStyle name="Normal 26 2" xfId="3190"/>
    <cellStyle name="Normal 27" xfId="3191"/>
    <cellStyle name="Normal 27 2" xfId="3192"/>
    <cellStyle name="Normal 28" xfId="3193"/>
    <cellStyle name="Normal 28 2" xfId="3194"/>
    <cellStyle name="Normal 29" xfId="3195"/>
    <cellStyle name="Normal 29 2" xfId="3196"/>
    <cellStyle name="Normal 3" xfId="3197"/>
    <cellStyle name="Normal 3 2" xfId="3198"/>
    <cellStyle name="Normal 3 3" xfId="3199"/>
    <cellStyle name="Normal 3 4" xfId="3200"/>
    <cellStyle name="Normal 3 4 2" xfId="3201"/>
    <cellStyle name="Normal 3 8" xfId="3202"/>
    <cellStyle name="Normal 3_160413  CHI TIEU DAN SO - CO CAU VUNG" xfId="3203"/>
    <cellStyle name="Normal 30" xfId="3204"/>
    <cellStyle name="Normal 30 2" xfId="3205"/>
    <cellStyle name="Normal 31" xfId="3206"/>
    <cellStyle name="Normal 31 2" xfId="3207"/>
    <cellStyle name="Normal 32" xfId="3208"/>
    <cellStyle name="Normal 32 2" xfId="3209"/>
    <cellStyle name="Normal 33" xfId="3210"/>
    <cellStyle name="Normal 33 2" xfId="3211"/>
    <cellStyle name="Normal 34" xfId="3212"/>
    <cellStyle name="Normal 34 2" xfId="3213"/>
    <cellStyle name="Normal 35" xfId="3214"/>
    <cellStyle name="Normal 35 2" xfId="3215"/>
    <cellStyle name="Normal 36" xfId="3216"/>
    <cellStyle name="Normal 36 2" xfId="3217"/>
    <cellStyle name="Normal 37" xfId="3218"/>
    <cellStyle name="Normal 37 2" xfId="3219"/>
    <cellStyle name="Normal 38" xfId="3220"/>
    <cellStyle name="Normal 38 2" xfId="3221"/>
    <cellStyle name="Normal 39" xfId="3222"/>
    <cellStyle name="Normal 4" xfId="3223"/>
    <cellStyle name="Normal 4 2" xfId="3224"/>
    <cellStyle name="Normal 4 2 2" xfId="3225"/>
    <cellStyle name="Normal 4 3" xfId="3226"/>
    <cellStyle name="Normal 4 3 2" xfId="3227"/>
    <cellStyle name="Normal 4 3_2. Cac chinh sach an sinh DT2012, XD DT2013 (Q.H)" xfId="3228"/>
    <cellStyle name="Normal 4 4" xfId="3229"/>
    <cellStyle name="Normal 4_130114 Tong hop DT 2013 - HDND thong qua" xfId="3230"/>
    <cellStyle name="Normal 40" xfId="3231"/>
    <cellStyle name="Normal 41" xfId="3232"/>
    <cellStyle name="Normal 42" xfId="3233"/>
    <cellStyle name="Normal 43" xfId="3234"/>
    <cellStyle name="Normal 44" xfId="5555"/>
    <cellStyle name="Normal 45" xfId="3235"/>
    <cellStyle name="Normal 46" xfId="3236"/>
    <cellStyle name="Normal 47" xfId="3237"/>
    <cellStyle name="Normal 48" xfId="3238"/>
    <cellStyle name="Normal 49" xfId="3239"/>
    <cellStyle name="Normal 5" xfId="3240"/>
    <cellStyle name="Normal 5 2" xfId="3241"/>
    <cellStyle name="Normal 5 2 2" xfId="3242"/>
    <cellStyle name="Normal 5 3" xfId="3243"/>
    <cellStyle name="Normal 5 4" xfId="3244"/>
    <cellStyle name="Normal 5_A141023- Bieu giao thu NSNN nam 2015 (638.600)" xfId="3245"/>
    <cellStyle name="Normal 50" xfId="5556"/>
    <cellStyle name="Normal 51" xfId="5606"/>
    <cellStyle name="Normal 52" xfId="5608"/>
    <cellStyle name="Normal 6" xfId="3246"/>
    <cellStyle name="Normal 6 2" xfId="3247"/>
    <cellStyle name="Normal 6 2 2" xfId="3248"/>
    <cellStyle name="Normal 6 3" xfId="3249"/>
    <cellStyle name="Normal 6_131021 TDT VON DAU TU 2014 (CT MTQG) GUI TONG HOP" xfId="3250"/>
    <cellStyle name="Normal 7" xfId="3251"/>
    <cellStyle name="Normal 7 2" xfId="3252"/>
    <cellStyle name="Normal 7 3" xfId="3253"/>
    <cellStyle name="Normal 7_1. DU TOAN CHI 2014_KHOI QH-PX (duthao).9.10(hop LC)-sua" xfId="3254"/>
    <cellStyle name="Normal 8" xfId="3255"/>
    <cellStyle name="Normal 8 2" xfId="3256"/>
    <cellStyle name="Normal 8 3" xfId="3257"/>
    <cellStyle name="Normal 8_Thành phố-Nhu cau CCTL 2016" xfId="3258"/>
    <cellStyle name="Normal 9" xfId="3259"/>
    <cellStyle name="Normal 9 2" xfId="3260"/>
    <cellStyle name="Normal 9 2 2" xfId="3261"/>
    <cellStyle name="Normal 9 2_DT 2015 (chinh thuc)" xfId="3262"/>
    <cellStyle name="Normal 9 3" xfId="3263"/>
    <cellStyle name="Normal 9_BAO CAÁO TONG HOP NTM" xfId="3264"/>
    <cellStyle name="Normal_XD DT 2014" xfId="3"/>
    <cellStyle name="Normal⌒£_x000a__x0007__x000c__x000a_ဠ" xfId="3265"/>
    <cellStyle name="Normal1" xfId="3266"/>
    <cellStyle name="Normal1 2" xfId="3267"/>
    <cellStyle name="Normal8" xfId="3268"/>
    <cellStyle name="Normale_ PESO ELETTR." xfId="3269"/>
    <cellStyle name="Normalny_Cennik obowiazuje od 06-08-2001 r (1)" xfId="3270"/>
    <cellStyle name="Norm_x0005_SummaryInformation" xfId="3271"/>
    <cellStyle name="Note 2" xfId="3272"/>
    <cellStyle name="NWM" xfId="3273"/>
    <cellStyle name="Ô ????c n?i k?t" xfId="3274"/>
    <cellStyle name="Ô Được nối kết" xfId="3275"/>
    <cellStyle name="Ò_x000d_Normal_123569" xfId="3276"/>
    <cellStyle name="Œ…‹aO‚e [0.00]_Contract&amp;Report" xfId="3277"/>
    <cellStyle name="Œ…‹aO‚e_Contract&amp;Report" xfId="3278"/>
    <cellStyle name="Œ…‹æ_Ø‚è [0.00]_ÆÂ__" xfId="3279"/>
    <cellStyle name="Œ…‹æØ‚è [0.00]_        " xfId="3280"/>
    <cellStyle name="Œ…‹æØ‚è_        " xfId="3281"/>
    <cellStyle name="oft Excel]_x000a__x000a_Comment=open=/f ‚ðw’è‚·‚é‚ÆAƒ†[ƒU[’è‹`ŠÖ”‚ðŠÖ”“\‚è•t‚¯‚Ìˆê——‚É“o˜^‚·‚é‚±‚Æ‚ª‚Å‚«‚Ü‚·B_x000a__x000a_Maximized" xfId="3282"/>
    <cellStyle name="oft Excel]_x000a__x000a_Comment=open=/f ‚ðŽw’è‚·‚é‚ÆAƒ†[ƒU[’è‹`ŠÖ”‚ðŠÖ”“\‚è•t‚¯‚Ìˆê——‚É“o˜^‚·‚é‚±‚Æ‚ª‚Å‚«‚Ü‚·B_x000a__x000a_Maximized" xfId="3283"/>
    <cellStyle name="oft Excel]_x000a__x000a_Comment=The open=/f lines load custom functions into the Paste Function list._x000a__x000a_Maximized=2_x000a__x000a_Basics=1_x000a__x000a_A" xfId="3284"/>
    <cellStyle name="oft Excel]_x000a__x000a_Comment=The open=/f lines load custom functions into the Paste Function list._x000a__x000a_Maximized=3_x000a__x000a_Basics=1_x000a__x000a_A" xfId="3285"/>
    <cellStyle name="oft Excel]_x000d__x000a_Comment=open=/f ‚ðw’è‚·‚é‚ÆAƒ†[ƒU[’è‹`ŠÖ”‚ðŠÖ”“\‚è•t‚¯‚Ìˆê——‚É“o˜^‚·‚é‚±‚Æ‚ª‚Å‚«‚Ü‚·B_x000d__x000a_Maximized" xfId="3286"/>
    <cellStyle name="oft Excel]_x000d__x000a_Comment=open=/f ‚ðŽw’è‚·‚é‚ÆAƒ†[ƒU[’è‹`ŠÖ”‚ðŠÖ”“\‚è•t‚¯‚Ìˆê——‚É“o˜^‚·‚é‚±‚Æ‚ª‚Å‚«‚Ü‚·B_x000d__x000a_Maximized" xfId="3287"/>
    <cellStyle name="oft Excel]_x000d__x000a_Comment=The open=/f lines load custom functions into the Paste Function list._x000d__x000a_Maximized=2_x000d__x000a_Basics=1_x000d__x000a_A" xfId="3288"/>
    <cellStyle name="oft Excel]_x000d__x000a_Comment=The open=/f lines load custom functions into the Paste Function list._x000d__x000a_Maximized=3_x000d__x000a_Basics=1_x000d__x000a_A" xfId="3289"/>
    <cellStyle name="omma [0]_Mktg Prog" xfId="3290"/>
    <cellStyle name="ormal_Sheet1_1" xfId="3291"/>
    <cellStyle name="Output 2" xfId="3292"/>
    <cellStyle name="p" xfId="3293"/>
    <cellStyle name="paint" xfId="3294"/>
    <cellStyle name="Pattern" xfId="3295"/>
    <cellStyle name="Pattern 2" xfId="3296"/>
    <cellStyle name="Pattern 3" xfId="3297"/>
    <cellStyle name="Pattern_Thành phố-Nhu cau CCTL 2016" xfId="3298"/>
    <cellStyle name="per.style" xfId="3299"/>
    <cellStyle name="per.style 2" xfId="3300"/>
    <cellStyle name="Percent" xfId="4" builtinId="5"/>
    <cellStyle name="Percent [0]" xfId="3301"/>
    <cellStyle name="Percent [0] 2" xfId="3302"/>
    <cellStyle name="Percent [0] 3" xfId="3303"/>
    <cellStyle name="Percent [0]_Thành phố-Nhu cau CCTL 2016" xfId="3304"/>
    <cellStyle name="Percent [00]" xfId="3305"/>
    <cellStyle name="Percent [00] 2" xfId="3306"/>
    <cellStyle name="Percent [00] 3" xfId="3307"/>
    <cellStyle name="Percent [00]_Thành phố-Nhu cau CCTL 2016" xfId="3308"/>
    <cellStyle name="Percent [2]" xfId="3309"/>
    <cellStyle name="Percent [2] 2" xfId="3310"/>
    <cellStyle name="Percent 10" xfId="3311"/>
    <cellStyle name="Percent 2" xfId="3312"/>
    <cellStyle name="Percent 2 2" xfId="3313"/>
    <cellStyle name="Percent 2 3" xfId="3314"/>
    <cellStyle name="Percent 2_Bieu kem de cuong" xfId="3315"/>
    <cellStyle name="Percent 3" xfId="3316"/>
    <cellStyle name="Percent 4" xfId="3317"/>
    <cellStyle name="Percent 4 2" xfId="3318"/>
    <cellStyle name="Percent 5" xfId="3319"/>
    <cellStyle name="Percent 6" xfId="3320"/>
    <cellStyle name="Percent 6 2" xfId="3321"/>
    <cellStyle name="PERCENTAGE" xfId="3322"/>
    <cellStyle name="PERCENTAGE 2" xfId="3323"/>
    <cellStyle name="Phong" xfId="3324"/>
    <cellStyle name="PrePop Currency (0)" xfId="3325"/>
    <cellStyle name="PrePop Currency (0) 2" xfId="3326"/>
    <cellStyle name="PrePop Currency (0) 3" xfId="3327"/>
    <cellStyle name="PrePop Currency (0) 4" xfId="3328"/>
    <cellStyle name="PrePop Currency (0) 5" xfId="3329"/>
    <cellStyle name="PrePop Currency (0) 6" xfId="3330"/>
    <cellStyle name="PrePop Currency (0) 7" xfId="3331"/>
    <cellStyle name="PrePop Currency (0)_Bien ban" xfId="3332"/>
    <cellStyle name="PrePop Currency (2)" xfId="3333"/>
    <cellStyle name="PrePop Currency (2) 2" xfId="3334"/>
    <cellStyle name="PrePop Currency (2) 3" xfId="3335"/>
    <cellStyle name="PrePop Currency (2)_Thành phố-Nhu cau CCTL 2016" xfId="3336"/>
    <cellStyle name="PrePop Units (0)" xfId="3337"/>
    <cellStyle name="PrePop Units (0) 2" xfId="3338"/>
    <cellStyle name="PrePop Units (0) 3" xfId="3339"/>
    <cellStyle name="PrePop Units (0)_Thành phố-Nhu cau CCTL 2016" xfId="3340"/>
    <cellStyle name="PrePop Units (1)" xfId="3341"/>
    <cellStyle name="PrePop Units (1) 2" xfId="3342"/>
    <cellStyle name="PrePop Units (1) 3" xfId="3343"/>
    <cellStyle name="PrePop Units (1)_Thành phố-Nhu cau CCTL 2016" xfId="3344"/>
    <cellStyle name="PrePop Units (2)" xfId="3345"/>
    <cellStyle name="PrePop Units (2) 2" xfId="3346"/>
    <cellStyle name="PrePop Units (2) 3" xfId="3347"/>
    <cellStyle name="PrePop Units (2)_Thành phố-Nhu cau CCTL 2016" xfId="3348"/>
    <cellStyle name="price" xfId="3349"/>
    <cellStyle name="pricing" xfId="3350"/>
    <cellStyle name="pricing 2" xfId="3351"/>
    <cellStyle name="pricing 3" xfId="3352"/>
    <cellStyle name="pricing_Thành phố-Nhu cau CCTL 2016" xfId="3353"/>
    <cellStyle name="PSChar" xfId="3354"/>
    <cellStyle name="PSChar 2" xfId="3355"/>
    <cellStyle name="PSHeading" xfId="3356"/>
    <cellStyle name="QG" xfId="3357"/>
    <cellStyle name="QG 2" xfId="3358"/>
    <cellStyle name="QUANG" xfId="3359"/>
    <cellStyle name="QUANG 2" xfId="3360"/>
    <cellStyle name="Quantity" xfId="3361"/>
    <cellStyle name="Quantity 2" xfId="3362"/>
    <cellStyle name="Quantity_Bieu bang TLP 2016 huyện Lộc Hà 2" xfId="3363"/>
    <cellStyle name="regstoresfromspecstores" xfId="3364"/>
    <cellStyle name="revised" xfId="3365"/>
    <cellStyle name="RevList" xfId="3366"/>
    <cellStyle name="rlink_tiªn l­în_x001b_Hyperlink_TONG HOP KINH PHI" xfId="3367"/>
    <cellStyle name="rmal_ADAdot" xfId="3368"/>
    <cellStyle name="s" xfId="3369"/>
    <cellStyle name="S—_x0008_" xfId="3370"/>
    <cellStyle name="s 2" xfId="3371"/>
    <cellStyle name="S—_x0008_ 2" xfId="3372"/>
    <cellStyle name="s 3" xfId="3373"/>
    <cellStyle name="S—_x0008_ 3" xfId="3374"/>
    <cellStyle name="s 4" xfId="3375"/>
    <cellStyle name="s 5" xfId="3376"/>
    <cellStyle name="s 6" xfId="3377"/>
    <cellStyle name="s]_x000a__x000a_spooler=yes_x000a__x000a_load=_x000a__x000a_Beep=yes_x000a__x000a_NullPort=None_x000a__x000a_BorderWidth=3_x000a__x000a_CursorBlinkRate=1200_x000a__x000a_DoubleClickSpeed=452_x000a__x000a_Programs=co" xfId="3378"/>
    <cellStyle name="s]_x000d__x000a_spooler=yes_x000d__x000a_load=_x000d__x000a_Beep=yes_x000d__x000a_NullPort=None_x000d__x000a_BorderWidth=3_x000d__x000a_CursorBlinkRate=1200_x000d__x000a_DoubleClickSpeed=452_x000d__x000a_Programs=co" xfId="3379"/>
    <cellStyle name="S—_x0008__160505 BIEU CHI NSDP TREN DAU DAN (BAO GÔM BSCMT)" xfId="3380"/>
    <cellStyle name="s_Gửi Tr.phong DT136 2016" xfId="3381"/>
    <cellStyle name="S—_x0008__Gửi Tr.phong DT136 2016" xfId="3382"/>
    <cellStyle name="s1" xfId="3383"/>
    <cellStyle name="s1 2" xfId="3384"/>
    <cellStyle name="s1 3" xfId="3385"/>
    <cellStyle name="s1 4" xfId="3386"/>
    <cellStyle name="SAPBEXaggData" xfId="3387"/>
    <cellStyle name="SAPBEXaggDataEmph" xfId="3388"/>
    <cellStyle name="SAPBEXaggItem" xfId="3389"/>
    <cellStyle name="SAPBEXchaText" xfId="3390"/>
    <cellStyle name="SAPBEXexcBad7" xfId="3391"/>
    <cellStyle name="SAPBEXexcBad8" xfId="3392"/>
    <cellStyle name="SAPBEXexcBad9" xfId="3393"/>
    <cellStyle name="SAPBEXexcCritical4" xfId="3394"/>
    <cellStyle name="SAPBEXexcCritical5" xfId="3395"/>
    <cellStyle name="SAPBEXexcCritical6" xfId="3396"/>
    <cellStyle name="SAPBEXexcGood1" xfId="3397"/>
    <cellStyle name="SAPBEXexcGood2" xfId="3398"/>
    <cellStyle name="SAPBEXexcGood3" xfId="3399"/>
    <cellStyle name="SAPBEXfilterDrill" xfId="3400"/>
    <cellStyle name="SAPBEXfilterItem" xfId="3401"/>
    <cellStyle name="SAPBEXfilterText" xfId="3402"/>
    <cellStyle name="SAPBEXformats" xfId="3403"/>
    <cellStyle name="SAPBEXheaderItem" xfId="3404"/>
    <cellStyle name="SAPBEXheaderItem 2" xfId="3405"/>
    <cellStyle name="SAPBEXheaderText" xfId="3406"/>
    <cellStyle name="SAPBEXheaderText 2" xfId="3407"/>
    <cellStyle name="SAPBEXresData" xfId="3408"/>
    <cellStyle name="SAPBEXresDataEmph" xfId="3409"/>
    <cellStyle name="SAPBEXresItem" xfId="3410"/>
    <cellStyle name="SAPBEXstdData" xfId="3411"/>
    <cellStyle name="SAPBEXstdDataEmph" xfId="3412"/>
    <cellStyle name="SAPBEXstdItem" xfId="3413"/>
    <cellStyle name="SAPBEXtitle" xfId="3414"/>
    <cellStyle name="SAPBEXundefined" xfId="3415"/>
    <cellStyle name="_x0001_sç?" xfId="3416"/>
    <cellStyle name="section" xfId="3417"/>
    <cellStyle name="Separador de milhares [0]_Person" xfId="3418"/>
    <cellStyle name="Separador de milhares_Person" xfId="3419"/>
    <cellStyle name="serJet 1200 Series PCL 6" xfId="3420"/>
    <cellStyle name="SHADEDSTORES" xfId="3421"/>
    <cellStyle name="Siêu nối kết_BANG SO LIEU TONG HOP CAC HO DAN" xfId="3422"/>
    <cellStyle name="so" xfId="3423"/>
    <cellStyle name="SO%" xfId="3424"/>
    <cellStyle name="songuyen" xfId="3425"/>
    <cellStyle name="specstores" xfId="3426"/>
    <cellStyle name="Standard" xfId="3427"/>
    <cellStyle name="STT" xfId="3428"/>
    <cellStyle name="STTDG" xfId="3429"/>
    <cellStyle name="style" xfId="3430"/>
    <cellStyle name="Style 1" xfId="3431"/>
    <cellStyle name="Style 1 2" xfId="3432"/>
    <cellStyle name="Style 1 3" xfId="3433"/>
    <cellStyle name="Style 1_HEAD ORDER FOR MARCH- CONFIRMED&amp;Calculation" xfId="3434"/>
    <cellStyle name="Style 10" xfId="3435"/>
    <cellStyle name="Style 100" xfId="3436"/>
    <cellStyle name="Style 101" xfId="3437"/>
    <cellStyle name="Style 102" xfId="3438"/>
    <cellStyle name="Style 103" xfId="3439"/>
    <cellStyle name="Style 104" xfId="3440"/>
    <cellStyle name="Style 105" xfId="3441"/>
    <cellStyle name="Style 106" xfId="3442"/>
    <cellStyle name="Style 107" xfId="3443"/>
    <cellStyle name="Style 108" xfId="3444"/>
    <cellStyle name="Style 109" xfId="3445"/>
    <cellStyle name="Style 11" xfId="3446"/>
    <cellStyle name="Style 110" xfId="3447"/>
    <cellStyle name="Style 111" xfId="3448"/>
    <cellStyle name="Style 112" xfId="3449"/>
    <cellStyle name="Style 113" xfId="3450"/>
    <cellStyle name="Style 114" xfId="3451"/>
    <cellStyle name="Style 115" xfId="3452"/>
    <cellStyle name="Style 116" xfId="3453"/>
    <cellStyle name="Style 117" xfId="3454"/>
    <cellStyle name="Style 118" xfId="3455"/>
    <cellStyle name="Style 119" xfId="3456"/>
    <cellStyle name="Style 12" xfId="3457"/>
    <cellStyle name="Style 120" xfId="3458"/>
    <cellStyle name="Style 121" xfId="3459"/>
    <cellStyle name="Style 122" xfId="3460"/>
    <cellStyle name="Style 123" xfId="3461"/>
    <cellStyle name="Style 124" xfId="3462"/>
    <cellStyle name="Style 125" xfId="3463"/>
    <cellStyle name="Style 126" xfId="3464"/>
    <cellStyle name="Style 127" xfId="3465"/>
    <cellStyle name="Style 128" xfId="3466"/>
    <cellStyle name="Style 129" xfId="3467"/>
    <cellStyle name="Style 13" xfId="3468"/>
    <cellStyle name="Style 130" xfId="3469"/>
    <cellStyle name="Style 131" xfId="3470"/>
    <cellStyle name="Style 132" xfId="3471"/>
    <cellStyle name="Style 133" xfId="3472"/>
    <cellStyle name="Style 134" xfId="3473"/>
    <cellStyle name="Style 135" xfId="3474"/>
    <cellStyle name="Style 136" xfId="3475"/>
    <cellStyle name="Style 137" xfId="3476"/>
    <cellStyle name="Style 138" xfId="3477"/>
    <cellStyle name="Style 139" xfId="3478"/>
    <cellStyle name="Style 14" xfId="3479"/>
    <cellStyle name="Style 140" xfId="3480"/>
    <cellStyle name="Style 141" xfId="3481"/>
    <cellStyle name="Style 142" xfId="3482"/>
    <cellStyle name="Style 143" xfId="3483"/>
    <cellStyle name="Style 144" xfId="3484"/>
    <cellStyle name="Style 145" xfId="3485"/>
    <cellStyle name="Style 146" xfId="3486"/>
    <cellStyle name="Style 147" xfId="3487"/>
    <cellStyle name="Style 148" xfId="3488"/>
    <cellStyle name="Style 149" xfId="3489"/>
    <cellStyle name="Style 15" xfId="3490"/>
    <cellStyle name="Style 150" xfId="3491"/>
    <cellStyle name="Style 151" xfId="3492"/>
    <cellStyle name="Style 152" xfId="3493"/>
    <cellStyle name="Style 153" xfId="3494"/>
    <cellStyle name="Style 154" xfId="3495"/>
    <cellStyle name="Style 155" xfId="3496"/>
    <cellStyle name="Style 156" xfId="3497"/>
    <cellStyle name="Style 157" xfId="3498"/>
    <cellStyle name="Style 158" xfId="3499"/>
    <cellStyle name="Style 159" xfId="3500"/>
    <cellStyle name="Style 16" xfId="3501"/>
    <cellStyle name="Style 160" xfId="3502"/>
    <cellStyle name="Style 161" xfId="3503"/>
    <cellStyle name="Style 162" xfId="3504"/>
    <cellStyle name="Style 163" xfId="3505"/>
    <cellStyle name="Style 164" xfId="3506"/>
    <cellStyle name="Style 165" xfId="3507"/>
    <cellStyle name="Style 166" xfId="3508"/>
    <cellStyle name="Style 167" xfId="3509"/>
    <cellStyle name="Style 168" xfId="3510"/>
    <cellStyle name="Style 169" xfId="3511"/>
    <cellStyle name="Style 17" xfId="3512"/>
    <cellStyle name="Style 170" xfId="3513"/>
    <cellStyle name="Style 171" xfId="3514"/>
    <cellStyle name="Style 172" xfId="3515"/>
    <cellStyle name="Style 173" xfId="3516"/>
    <cellStyle name="Style 174" xfId="3517"/>
    <cellStyle name="Style 175" xfId="3518"/>
    <cellStyle name="Style 176" xfId="3519"/>
    <cellStyle name="Style 177" xfId="3520"/>
    <cellStyle name="Style 178" xfId="3521"/>
    <cellStyle name="Style 179" xfId="3522"/>
    <cellStyle name="Style 18" xfId="3523"/>
    <cellStyle name="Style 18 2" xfId="3524"/>
    <cellStyle name="Style 180" xfId="3525"/>
    <cellStyle name="Style 181" xfId="3526"/>
    <cellStyle name="Style 182" xfId="3527"/>
    <cellStyle name="Style 183" xfId="3528"/>
    <cellStyle name="Style 184" xfId="3529"/>
    <cellStyle name="Style 185" xfId="3530"/>
    <cellStyle name="Style 186" xfId="3531"/>
    <cellStyle name="Style 187" xfId="3532"/>
    <cellStyle name="Style 188" xfId="3533"/>
    <cellStyle name="Style 189" xfId="3534"/>
    <cellStyle name="Style 19" xfId="3535"/>
    <cellStyle name="Style 19 2" xfId="3536"/>
    <cellStyle name="Style 190" xfId="3537"/>
    <cellStyle name="Style 191" xfId="3538"/>
    <cellStyle name="Style 192" xfId="3539"/>
    <cellStyle name="Style 193" xfId="3540"/>
    <cellStyle name="Style 194" xfId="3541"/>
    <cellStyle name="Style 195" xfId="3542"/>
    <cellStyle name="Style 196" xfId="3543"/>
    <cellStyle name="Style 197" xfId="3544"/>
    <cellStyle name="Style 198" xfId="3545"/>
    <cellStyle name="Style 199" xfId="3546"/>
    <cellStyle name="Style 2" xfId="3547"/>
    <cellStyle name="Style 2 2" xfId="3548"/>
    <cellStyle name="Style 2 3" xfId="3549"/>
    <cellStyle name="Style 2_Thành phố-Nhu cau CCTL 2016" xfId="3550"/>
    <cellStyle name="Style 20" xfId="3551"/>
    <cellStyle name="Style 200" xfId="3552"/>
    <cellStyle name="Style 201" xfId="3553"/>
    <cellStyle name="Style 202" xfId="3554"/>
    <cellStyle name="Style 203" xfId="3555"/>
    <cellStyle name="Style 204" xfId="3556"/>
    <cellStyle name="Style 205" xfId="3557"/>
    <cellStyle name="Style 206" xfId="3558"/>
    <cellStyle name="Style 207" xfId="3559"/>
    <cellStyle name="Style 208" xfId="3560"/>
    <cellStyle name="Style 209" xfId="3561"/>
    <cellStyle name="Style 21" xfId="3562"/>
    <cellStyle name="Style 210" xfId="3563"/>
    <cellStyle name="Style 211" xfId="3564"/>
    <cellStyle name="Style 22" xfId="3565"/>
    <cellStyle name="Style 23" xfId="3566"/>
    <cellStyle name="Style 23 2" xfId="3567"/>
    <cellStyle name="Style 24" xfId="3568"/>
    <cellStyle name="Style 24 2" xfId="3569"/>
    <cellStyle name="Style 25" xfId="3570"/>
    <cellStyle name="Style 26" xfId="3571"/>
    <cellStyle name="Style 27" xfId="3572"/>
    <cellStyle name="Style 28" xfId="3573"/>
    <cellStyle name="Style 29" xfId="3574"/>
    <cellStyle name="Style 3" xfId="3575"/>
    <cellStyle name="Style 3 2" xfId="3576"/>
    <cellStyle name="Style 3 3" xfId="3577"/>
    <cellStyle name="Style 3_ra soat phan cap 1 (cuoi in ra)" xfId="3578"/>
    <cellStyle name="Style 30" xfId="3579"/>
    <cellStyle name="Style 30 2" xfId="3580"/>
    <cellStyle name="Style 31" xfId="3581"/>
    <cellStyle name="Style 31 2" xfId="3582"/>
    <cellStyle name="Style 32" xfId="3583"/>
    <cellStyle name="Style 33" xfId="3584"/>
    <cellStyle name="Style 34" xfId="3585"/>
    <cellStyle name="Style 35" xfId="3586"/>
    <cellStyle name="Style 35 2" xfId="3587"/>
    <cellStyle name="Style 36" xfId="3588"/>
    <cellStyle name="Style 37" xfId="3589"/>
    <cellStyle name="Style 38" xfId="3590"/>
    <cellStyle name="Style 39" xfId="3591"/>
    <cellStyle name="Style 4" xfId="3592"/>
    <cellStyle name="Style 4 2" xfId="3593"/>
    <cellStyle name="Style 4 3" xfId="3594"/>
    <cellStyle name="Style 4_Thành phố-Nhu cau CCTL 2016" xfId="3595"/>
    <cellStyle name="Style 40" xfId="3596"/>
    <cellStyle name="Style 41" xfId="3597"/>
    <cellStyle name="Style 42" xfId="3598"/>
    <cellStyle name="Style 43" xfId="3599"/>
    <cellStyle name="Style 44" xfId="3600"/>
    <cellStyle name="Style 45" xfId="3601"/>
    <cellStyle name="Style 46" xfId="3602"/>
    <cellStyle name="Style 47" xfId="3603"/>
    <cellStyle name="Style 48" xfId="3604"/>
    <cellStyle name="Style 49" xfId="3605"/>
    <cellStyle name="Style 5" xfId="3606"/>
    <cellStyle name="Style 50" xfId="3607"/>
    <cellStyle name="Style 51" xfId="3608"/>
    <cellStyle name="Style 52" xfId="3609"/>
    <cellStyle name="Style 53" xfId="3610"/>
    <cellStyle name="Style 54" xfId="3611"/>
    <cellStyle name="Style 55" xfId="3612"/>
    <cellStyle name="Style 56" xfId="3613"/>
    <cellStyle name="Style 57" xfId="3614"/>
    <cellStyle name="Style 58" xfId="3615"/>
    <cellStyle name="Style 59" xfId="3616"/>
    <cellStyle name="Style 6" xfId="3617"/>
    <cellStyle name="Style 60" xfId="3618"/>
    <cellStyle name="Style 61" xfId="3619"/>
    <cellStyle name="Style 62" xfId="3620"/>
    <cellStyle name="Style 63" xfId="3621"/>
    <cellStyle name="Style 64" xfId="3622"/>
    <cellStyle name="Style 65" xfId="3623"/>
    <cellStyle name="Style 66" xfId="3624"/>
    <cellStyle name="Style 67" xfId="3625"/>
    <cellStyle name="Style 68" xfId="3626"/>
    <cellStyle name="Style 69" xfId="3627"/>
    <cellStyle name="Style 7" xfId="3628"/>
    <cellStyle name="Style 7 2" xfId="3629"/>
    <cellStyle name="Style 70" xfId="3630"/>
    <cellStyle name="Style 71" xfId="3631"/>
    <cellStyle name="Style 72" xfId="3632"/>
    <cellStyle name="Style 73" xfId="3633"/>
    <cellStyle name="Style 74" xfId="3634"/>
    <cellStyle name="Style 75" xfId="3635"/>
    <cellStyle name="Style 76" xfId="3636"/>
    <cellStyle name="Style 77" xfId="3637"/>
    <cellStyle name="Style 78" xfId="3638"/>
    <cellStyle name="Style 79" xfId="3639"/>
    <cellStyle name="Style 8" xfId="3640"/>
    <cellStyle name="Style 8 2" xfId="3641"/>
    <cellStyle name="Style 80" xfId="3642"/>
    <cellStyle name="Style 81" xfId="3643"/>
    <cellStyle name="Style 82" xfId="3644"/>
    <cellStyle name="Style 83" xfId="3645"/>
    <cellStyle name="Style 84" xfId="3646"/>
    <cellStyle name="Style 85" xfId="3647"/>
    <cellStyle name="Style 86" xfId="3648"/>
    <cellStyle name="Style 87" xfId="3649"/>
    <cellStyle name="Style 88" xfId="3650"/>
    <cellStyle name="Style 89" xfId="3651"/>
    <cellStyle name="Style 9" xfId="3652"/>
    <cellStyle name="Style 90" xfId="3653"/>
    <cellStyle name="Style 91" xfId="3654"/>
    <cellStyle name="Style 92" xfId="3655"/>
    <cellStyle name="Style 93" xfId="3656"/>
    <cellStyle name="Style 94" xfId="3657"/>
    <cellStyle name="Style 95" xfId="3658"/>
    <cellStyle name="Style 96" xfId="3659"/>
    <cellStyle name="Style 97" xfId="3660"/>
    <cellStyle name="Style 98" xfId="3661"/>
    <cellStyle name="Style 99" xfId="3662"/>
    <cellStyle name="Style Date" xfId="3663"/>
    <cellStyle name="style_1" xfId="3664"/>
    <cellStyle name="Style1" xfId="3665"/>
    <cellStyle name="Style2" xfId="3666"/>
    <cellStyle name="Style3" xfId="3667"/>
    <cellStyle name="Style4" xfId="3668"/>
    <cellStyle name="Style5" xfId="3669"/>
    <cellStyle name="Style6" xfId="3670"/>
    <cellStyle name="Style7" xfId="3671"/>
    <cellStyle name="subhead" xfId="3672"/>
    <cellStyle name="Subtotal" xfId="3673"/>
    <cellStyle name="symbol" xfId="3674"/>
    <cellStyle name="T" xfId="3675"/>
    <cellStyle name="T 2" xfId="3676"/>
    <cellStyle name="T?ng" xfId="3677"/>
    <cellStyle name="T?t" xfId="3678"/>
    <cellStyle name="T_ M 15" xfId="3679"/>
    <cellStyle name="T_ M 15_M 20" xfId="3680"/>
    <cellStyle name="T_ M 15_M 20 2" xfId="3681"/>
    <cellStyle name="T_ M 15_M 6" xfId="3682"/>
    <cellStyle name="T_ M 15_M 6 2" xfId="3683"/>
    <cellStyle name="T_ M 15_M 7" xfId="3684"/>
    <cellStyle name="T_ M 15_M 7 2" xfId="3685"/>
    <cellStyle name="T_ M 15_M TH" xfId="3686"/>
    <cellStyle name="T_ M 15_M TH 2" xfId="3687"/>
    <cellStyle name="T_ M 15_T-Bao cao chi 6 thang" xfId="3688"/>
    <cellStyle name="T_ M 15_T-Bao cao chi 6 thang 2" xfId="3689"/>
    <cellStyle name="T_01-2005" xfId="3690"/>
    <cellStyle name="T_0D5B6000" xfId="3691"/>
    <cellStyle name="T_0D5B6000 2" xfId="3692"/>
    <cellStyle name="T_0D5B6000_TONG HOP QUYET TOAN THANH PHO 2013" xfId="3693"/>
    <cellStyle name="T_1. BoQ 1 to 17_DS" xfId="3694"/>
    <cellStyle name="T_1. BoQ 1 to 33_AnDuong" xfId="3695"/>
    <cellStyle name="T_1. BoQ 1 to 34_AnDuong" xfId="3696"/>
    <cellStyle name="T_1. BoQ 1 to 38_NguLao_23 Sep 09" xfId="3697"/>
    <cellStyle name="T_1. BoQ 1 to 38_NguLao_Final" xfId="3698"/>
    <cellStyle name="T_1. BoQ 1 to 42_DS" xfId="3699"/>
    <cellStyle name="T_1. BoQ 1 to 42_KimSon" xfId="3700"/>
    <cellStyle name="T_1. BoQ 1 to 42_NguLao" xfId="3701"/>
    <cellStyle name="T_1. DuToan_AnDuong_Eng_23 Sep 09" xfId="3702"/>
    <cellStyle name="T_1.Tong hop mot so noi dung can doi DT2010" xfId="3703"/>
    <cellStyle name="T_1.Tong hop mot so noi dung can doi DT2010 2" xfId="3704"/>
    <cellStyle name="T_1.Tong hop mot so noi dung can doi DT2010 2 2" xfId="3705"/>
    <cellStyle name="T_1.Tong hop mot so noi dung can doi DT2010 2 2_Thành phố-Nhu cau CCTL 2016" xfId="3706"/>
    <cellStyle name="T_1.Tong hop mot so noi dung can doi DT2010 2_1. DU TOAN CHI 2014_KHOI QH-PX (duthao).10.10" xfId="3707"/>
    <cellStyle name="T_1.Tong hop mot so noi dung can doi DT2010 2_1. DU TOAN CHI 2014_KHOI QH-PX (duthao).10.10_Thành phố-Nhu cau CCTL 2016" xfId="3708"/>
    <cellStyle name="T_1.Tong hop mot so noi dung can doi DT2010 2_1. DU TOAN CHI 2014_KHOI QH-PX (duthao).9.10(hop LC)-sua" xfId="3709"/>
    <cellStyle name="T_1.Tong hop mot so noi dung can doi DT2010 2_1. DU TOAN CHI 2014_KHOI QH-PX (duthao).9.10(hop LC)-sua_Thành phố-Nhu cau CCTL 2016" xfId="3710"/>
    <cellStyle name="T_1.Tong hop mot so noi dung can doi DT2010 2_2. Cac chinh sach an sinh DT2012, XD DT2013 (Q.H)" xfId="3711"/>
    <cellStyle name="T_1.Tong hop mot so noi dung can doi DT2010 2_2. Cac chinh sach an sinh DT2012, XD DT2013 (Q.H)_Thành phố-Nhu cau CCTL 2016" xfId="3712"/>
    <cellStyle name="T_1.Tong hop mot so noi dung can doi DT2010 2_4. Cac Phu luc co so tinh DT_2012 (ngocthu)" xfId="3713"/>
    <cellStyle name="T_1.Tong hop mot so noi dung can doi DT2010 2_4. Cac Phu luc co so tinh DT_2012 (ngocthu)_Thành phố-Nhu cau CCTL 2016" xfId="3714"/>
    <cellStyle name="T_1.Tong hop mot so noi dung can doi DT2010 2_4. Cac Phu luc co so tinh DT_2012 (ngocthu)-a" xfId="3715"/>
    <cellStyle name="T_1.Tong hop mot so noi dung can doi DT2010 2_4. Cac Phu luc co so tinh DT_2012 (ngocthu)-a_Thành phố-Nhu cau CCTL 2016" xfId="3716"/>
    <cellStyle name="T_1.Tong hop mot so noi dung can doi DT2010 2_4. Cac Phu luc co so tinh DT_2012 (ngocthu)-chinhthuc" xfId="3717"/>
    <cellStyle name="T_1.Tong hop mot so noi dung can doi DT2010 2_4. Cac Phu luc co so tinh DT_2012 (ngocthu)-chinhthuc_Thành phố-Nhu cau CCTL 2016" xfId="3718"/>
    <cellStyle name="T_1.Tong hop mot so noi dung can doi DT2010 2_4.BIEU MAU CAC PHU LUC CO SO TINH DT_2012 (ngocthu)" xfId="3719"/>
    <cellStyle name="T_1.Tong hop mot so noi dung can doi DT2010 2_4.BIEU MAU CAC PHU LUC CO SO TINH DT_2012 (ngocthu).a" xfId="3720"/>
    <cellStyle name="T_1.Tong hop mot so noi dung can doi DT2010 2_4.BIEU MAU CAC PHU LUC CO SO TINH DT_2012 (ngocthu).a_Thành phố-Nhu cau CCTL 2016" xfId="3721"/>
    <cellStyle name="T_1.Tong hop mot so noi dung can doi DT2010 2_4.BIEU MAU CAC PHU LUC CO SO TINH DT_2012 (ngocthu)_Thành phố-Nhu cau CCTL 2016" xfId="3722"/>
    <cellStyle name="T_1.Tong hop mot so noi dung can doi DT2010 2_BIEU MAU CAC PHU LUC CO SO TINH DT_2011" xfId="3723"/>
    <cellStyle name="T_1.Tong hop mot so noi dung can doi DT2010 2_BIEU MAU CAC PHU LUC CO SO TINH DT_2011_Thành phố-Nhu cau CCTL 2016" xfId="3724"/>
    <cellStyle name="T_1.Tong hop mot so noi dung can doi DT2010 2_BIEU MAU CAC PHU LUC CO SO TINH DT_2012" xfId="3725"/>
    <cellStyle name="T_1.Tong hop mot so noi dung can doi DT2010 2_BIEU MAU CAC PHU LUC CO SO TINH DT_2012_Thành phố-Nhu cau CCTL 2016" xfId="3726"/>
    <cellStyle name="T_1.Tong hop mot so noi dung can doi DT2010 2_BIEU MAU XAY DUNG DU TOAN 2013 (DU THAO n)" xfId="3727"/>
    <cellStyle name="T_1.Tong hop mot so noi dung can doi DT2010 2_BIEU MAU XAY DUNG DU TOAN 2013 (DU THAO n)_Thành phố-Nhu cau CCTL 2016" xfId="3728"/>
    <cellStyle name="T_1.Tong hop mot so noi dung can doi DT2010 2_Book1" xfId="3729"/>
    <cellStyle name="T_1.Tong hop mot so noi dung can doi DT2010 2_Book1_Thành phố-Nhu cau CCTL 2016" xfId="3730"/>
    <cellStyle name="T_1.Tong hop mot so noi dung can doi DT2010 2_Book3" xfId="3731"/>
    <cellStyle name="T_1.Tong hop mot so noi dung can doi DT2010 2_Book3_Thành phố-Nhu cau CCTL 2016" xfId="3732"/>
    <cellStyle name="T_1.Tong hop mot so noi dung can doi DT2010 2_Co so tinh su nghiep giao duc (chinh thuc)" xfId="3733"/>
    <cellStyle name="T_1.Tong hop mot so noi dung can doi DT2010 2_Co so tinh su nghiep giao duc (chinh thuc)_Thành phố-Nhu cau CCTL 2016" xfId="3734"/>
    <cellStyle name="T_1.Tong hop mot so noi dung can doi DT2010 2_DU TOAN 2012_KHOI QH-PX (02-12-2011) QUYNH" xfId="3735"/>
    <cellStyle name="T_1.Tong hop mot so noi dung can doi DT2010 2_DU TOAN 2012_KHOI QH-PX (02-12-2011) QUYNH_Thành phố-Nhu cau CCTL 2016" xfId="3736"/>
    <cellStyle name="T_1.Tong hop mot so noi dung can doi DT2010 2_DU TOAN 2012_KHOI QH-PX (30-11-2011)" xfId="3737"/>
    <cellStyle name="T_1.Tong hop mot so noi dung can doi DT2010 2_DU TOAN 2012_KHOI QH-PX (30-11-2011)_Thành phố-Nhu cau CCTL 2016" xfId="3738"/>
    <cellStyle name="T_1.Tong hop mot so noi dung can doi DT2010 2_DU TOAN 2012_KHOI QH-PX (Ngay 08-12-2011)" xfId="3739"/>
    <cellStyle name="T_1.Tong hop mot so noi dung can doi DT2010 2_DU TOAN 2012_KHOI QH-PX (Ngay 08-12-2011)_Thành phố-Nhu cau CCTL 2016" xfId="3740"/>
    <cellStyle name="T_1.Tong hop mot so noi dung can doi DT2010 2_DU TOAN 2012_KHOI QH-PX (Ngay 17-11-2011)" xfId="3741"/>
    <cellStyle name="T_1.Tong hop mot so noi dung can doi DT2010 2_DU TOAN 2012_KHOI QH-PX (Ngay 17-11-2011)_Thành phố-Nhu cau CCTL 2016" xfId="3742"/>
    <cellStyle name="T_1.Tong hop mot so noi dung can doi DT2010 2_DU TOAN 2012_KHOI QH-PX (Ngay 28-11-2011)" xfId="3743"/>
    <cellStyle name="T_1.Tong hop mot so noi dung can doi DT2010 2_DU TOAN 2012_KHOI QH-PX (Ngay 28-11-2011)_Thành phố-Nhu cau CCTL 2016" xfId="3744"/>
    <cellStyle name="T_1.Tong hop mot so noi dung can doi DT2010 2_DU TOAN CHI 2012_KHOI QH-PX (08-12-2011)" xfId="3745"/>
    <cellStyle name="T_1.Tong hop mot so noi dung can doi DT2010 2_DU TOAN CHI 2012_KHOI QH-PX (08-12-2011)_Thành phố-Nhu cau CCTL 2016" xfId="3746"/>
    <cellStyle name="T_1.Tong hop mot so noi dung can doi DT2010 2_DU TOAN CHI 2012_KHOI QH-PX (13-12-2011-Hoan chinh theo y kien anh Dung)" xfId="3747"/>
    <cellStyle name="T_1.Tong hop mot so noi dung can doi DT2010 2_DU TOAN CHI 2012_KHOI QH-PX (13-12-2011-Hoan chinh theo y kien anh Dung)_Thành phố-Nhu cau CCTL 2016" xfId="3748"/>
    <cellStyle name="T_1.Tong hop mot so noi dung can doi DT2010 2_So lieu co ban" xfId="3749"/>
    <cellStyle name="T_1.Tong hop mot so noi dung can doi DT2010 2_So lieu co ban_Thành phố-Nhu cau CCTL 2016" xfId="3750"/>
    <cellStyle name="T_1.Tong hop mot so noi dung can doi DT2010 2_Thành phố-Nhu cau CCTL 2016" xfId="3751"/>
    <cellStyle name="T_1.Tong hop mot so noi dung can doi DT2010_2. Cac chinh sach an sinh DT2012, XD DT2013 (Q.H)" xfId="3752"/>
    <cellStyle name="T_1.Tong hop mot so noi dung can doi DT2010_2. Cac chinh sach an sinh DT2012, XD DT2013 (Q.H)_Thành phố-Nhu cau CCTL 2016" xfId="3753"/>
    <cellStyle name="T_1.Tong hop mot so noi dung can doi DT2010_4. Cac Phu luc co so tinh DT_2012 (ngocthu)" xfId="3754"/>
    <cellStyle name="T_1.Tong hop mot so noi dung can doi DT2010_4. Cac Phu luc co so tinh DT_2012 (ngocthu)_Thành phố-Nhu cau CCTL 2016" xfId="3755"/>
    <cellStyle name="T_1.Tong hop mot so noi dung can doi DT2010_4. Cac Phu luc co so tinh DT_2012 (ngocthu)-a" xfId="3756"/>
    <cellStyle name="T_1.Tong hop mot so noi dung can doi DT2010_4. Cac Phu luc co so tinh DT_2012 (ngocthu)-a_Thành phố-Nhu cau CCTL 2016" xfId="3757"/>
    <cellStyle name="T_1.Tong hop mot so noi dung can doi DT2010_4. Cac Phu luc co so tinh DT_2012 (ngocthu)-chinhthuc" xfId="3758"/>
    <cellStyle name="T_1.Tong hop mot so noi dung can doi DT2010_4. Cac Phu luc co so tinh DT_2012 (ngocthu)-chinhthuc_Thành phố-Nhu cau CCTL 2016" xfId="3759"/>
    <cellStyle name="T_1.Tong hop mot so noi dung can doi DT2010_4.BIEU MAU CAC PHU LUC CO SO TINH DT_2012 (ngocthu)" xfId="3760"/>
    <cellStyle name="T_1.Tong hop mot so noi dung can doi DT2010_4.BIEU MAU CAC PHU LUC CO SO TINH DT_2012 (ngocthu).a" xfId="3761"/>
    <cellStyle name="T_1.Tong hop mot so noi dung can doi DT2010_4.BIEU MAU CAC PHU LUC CO SO TINH DT_2012 (ngocthu).a_Thành phố-Nhu cau CCTL 2016" xfId="3762"/>
    <cellStyle name="T_1.Tong hop mot so noi dung can doi DT2010_4.BIEU MAU CAC PHU LUC CO SO TINH DT_2012 (ngocthu)_Thành phố-Nhu cau CCTL 2016" xfId="3763"/>
    <cellStyle name="T_1.Tong hop mot so noi dung can doi DT2010_BIEU MAU CAC PHU LUC CO SO TINH DT_2011" xfId="3764"/>
    <cellStyle name="T_1.Tong hop mot so noi dung can doi DT2010_BIEU MAU CAC PHU LUC CO SO TINH DT_2011_Thành phố-Nhu cau CCTL 2016" xfId="3765"/>
    <cellStyle name="T_1.Tong hop mot so noi dung can doi DT2010_BIEU MAU CAC PHU LUC CO SO TINH DT_2012" xfId="3766"/>
    <cellStyle name="T_1.Tong hop mot so noi dung can doi DT2010_BIEU MAU CAC PHU LUC CO SO TINH DT_2012_Thành phố-Nhu cau CCTL 2016" xfId="3767"/>
    <cellStyle name="T_1.Tong hop mot so noi dung can doi DT2010_BIEU MAU XAY DUNG DU TOAN 2013 (DU THAO n)" xfId="3768"/>
    <cellStyle name="T_1.Tong hop mot so noi dung can doi DT2010_BIEU MAU XAY DUNG DU TOAN 2013 (DU THAO n)_Thành phố-Nhu cau CCTL 2016" xfId="3769"/>
    <cellStyle name="T_1.Tong hop mot so noi dung can doi DT2010_Book3" xfId="3770"/>
    <cellStyle name="T_1.Tong hop mot so noi dung can doi DT2010_Book3_Thành phố-Nhu cau CCTL 2016" xfId="3771"/>
    <cellStyle name="T_1.Tong hop mot so noi dung can doi DT2010_Co so tinh su nghiep giao duc (chinh thuc)" xfId="3772"/>
    <cellStyle name="T_1.Tong hop mot so noi dung can doi DT2010_Co so tinh su nghiep giao duc (chinh thuc)_Thành phố-Nhu cau CCTL 2016" xfId="3773"/>
    <cellStyle name="T_1.Tong hop mot so noi dung can doi DT2010_So lieu co ban" xfId="3774"/>
    <cellStyle name="T_1.Tong hop mot so noi dung can doi DT2010_So lieu co ban_Thành phố-Nhu cau CCTL 2016" xfId="3775"/>
    <cellStyle name="T_1.Tong hop mot so noi dung can doi DT2010_Thành phố-Nhu cau CCTL 2016" xfId="3776"/>
    <cellStyle name="T_10012010-moi CHUAN 2012- bao cao  CONG VAN STCĐ" xfId="3777"/>
    <cellStyle name="T_10012010-moi CHUAN 2012- bao cao  CONG VAN STCĐ_T-Bao cao chi 6 thang" xfId="3778"/>
    <cellStyle name="T_10012010-moi CHUAN 2012- bao cao  CONG VAN STCĐ_T-Bao cao chi 6 thang 2" xfId="3779"/>
    <cellStyle name="T_2. Cost Estimate &amp; Financial, Economic Analysis_KimSon_Vie_26 Dec 09" xfId="3780"/>
    <cellStyle name="T_2. DuToan_DoSon_Eng_23 Sep 09" xfId="3781"/>
    <cellStyle name="T_2013" xfId="3782"/>
    <cellStyle name="T_2013- cctl dua vao du toan 2014" xfId="3783"/>
    <cellStyle name="T_2013- cctl dua vao du toan 2014_T-Bao cao chi 6 thang" xfId="3784"/>
    <cellStyle name="T_2013- cctl dua vao du toan 2014_T-Bao cao chi 6 thang 2" xfId="3785"/>
    <cellStyle name="T_4. Ho phun- Phan XD - Tham tra lan 2" xfId="3786"/>
    <cellStyle name="T_5. Du toan dien chieu sang" xfId="3787"/>
    <cellStyle name="T_50-BB Vung tau 2011" xfId="3788"/>
    <cellStyle name="T_50-BB Vung tau 2011_120907 Thu tang them 4500" xfId="3789"/>
    <cellStyle name="T_50-BB Vung tau 2011_120907 Thu tang them 4500_CQ XAC DINH MAT BANG 2016 (Quảng Trị)" xfId="3790"/>
    <cellStyle name="T_50-BB Vung tau 2011_120907 Thu tang them 4500_CQ XAC DINH MAT BANG 2016 Thanh Hoa" xfId="3791"/>
    <cellStyle name="T_50-BB Vung tau 2011_27-8Tong hop PA uoc 2012-DT 2013 -PA 420.000 ty-490.000 ty chuyen doi" xfId="3792"/>
    <cellStyle name="T_50-BB Vung tau 2011_27-8Tong hop PA uoc 2012-DT 2013 -PA 420.000 ty-490.000 ty chuyen doi_CQ XAC DINH MAT BANG 2016 (Quảng Trị)" xfId="3793"/>
    <cellStyle name="T_50-BB Vung tau 2011_27-8Tong hop PA uoc 2012-DT 2013 -PA 420.000 ty-490.000 ty chuyen doi_CQ XAC DINH MAT BANG 2016 Thanh Hoa" xfId="3794"/>
    <cellStyle name="T_50-BB Vung tau 2011_CQ XAC DINH MAT BANG 2016 (Quảng Trị)" xfId="3795"/>
    <cellStyle name="T_50-BB Vung tau 2011_CQ XAC DINH MAT BANG 2016 Thanh Hoa" xfId="3796"/>
    <cellStyle name="T_Analysis Transport" xfId="3797"/>
    <cellStyle name="T_Analysis Transport_Bieu bang TLP 2016 huyện Lộc Hà 2" xfId="3798"/>
    <cellStyle name="T_Analysis Transport_PL bien phap cong trinh 22.9.2016" xfId="3799"/>
    <cellStyle name="T_Analysis Transport_TLP 2016 sửa lại gui STC 21.9.2016" xfId="3800"/>
    <cellStyle name="T_AP GIA XA BAO NHAI" xfId="3801"/>
    <cellStyle name="T_Ba0107" xfId="3802"/>
    <cellStyle name="T_Ban chuyen trach 29 (dieu chinh)" xfId="3803"/>
    <cellStyle name="T_Ban chuyen trach 29 (dieu chinh)_BHYT nguoi ngheo" xfId="3804"/>
    <cellStyle name="T_Ban chuyen trach 29 (dieu chinh)_bo sung du toan  hong linh" xfId="3805"/>
    <cellStyle name="T_Ban chuyen trach 29 (dieu chinh)_DT 2015 (chinh thuc)" xfId="3806"/>
    <cellStyle name="T_Ban chuyen trach 29 (dieu chinh)_TH BHXH 2015" xfId="3807"/>
    <cellStyle name="T_ban chuyen trach 29 bo sung cho huyen ( DC theo QDUBND tinh theo doi)" xfId="3808"/>
    <cellStyle name="T_ban chuyen trach 29 bo sung cho huyen ( DC theo QDUBND tinh theo doi)_BHYT nguoi ngheo" xfId="3809"/>
    <cellStyle name="T_ban chuyen trach 29 bo sung cho huyen ( DC theo QDUBND tinh theo doi)_bo sung du toan  hong linh" xfId="3810"/>
    <cellStyle name="T_ban chuyen trach 29 bo sung cho huyen ( DC theo QDUBND tinh theo doi)_DT 2015 (chinh thuc)" xfId="3811"/>
    <cellStyle name="T_ban chuyen trach 29 bo sung cho huyen ( DC theo QDUBND tinh theo doi)_TH BHXH 2015" xfId="3812"/>
    <cellStyle name="T_Bang ke tra tien Tieu DA GPMB QL70" xfId="3813"/>
    <cellStyle name="T_Bang T.hop KLuong bonglang" xfId="3814"/>
    <cellStyle name="T_Bangtheodoicongviec" xfId="3815"/>
    <cellStyle name="T_Bangtheodoicongviec_Thành phố-Nhu cau CCTL 2016" xfId="3816"/>
    <cellStyle name="T_bao cao" xfId="3817"/>
    <cellStyle name="T_bao cao chi xdcb 6 thang dau nam" xfId="3818"/>
    <cellStyle name="T_Bao cao kttb milk yomilkYAO-mien bac" xfId="3819"/>
    <cellStyle name="T_Bao cao kttb milk yomilkYAO-mien bac_Analysis Transport" xfId="3820"/>
    <cellStyle name="T_Bao cao kttb milk yomilkYAO-mien bac_Analysis Transport_Bieu bang TLP 2016 huyện Lộc Hà 2" xfId="3821"/>
    <cellStyle name="T_Bao cao kttb milk yomilkYAO-mien bac_Analysis Transport_PL bien phap cong trinh 22.9.2016" xfId="3822"/>
    <cellStyle name="T_Bao cao kttb milk yomilkYAO-mien bac_Analysis Transport_TLP 2016 sửa lại gui STC 21.9.2016" xfId="3823"/>
    <cellStyle name="T_Bao cao kttb milk yomilkYAO-mien bac_Bieu bang TLP 2016 huyện Lộc Hà 2" xfId="3824"/>
    <cellStyle name="T_Bao cao kttb milk yomilkYAO-mien bac_Budget schedule 1H08_Acc dept" xfId="3825"/>
    <cellStyle name="T_Bao cao kttb milk yomilkYAO-mien bac_Budget schedule 1H08_Acc dept_Bieu bang TLP 2016 huyện Lộc Hà 2" xfId="3826"/>
    <cellStyle name="T_Bao cao kttb milk yomilkYAO-mien bac_Budget schedule 1H08_Acc dept_PL bien phap cong trinh 22.9.2016" xfId="3827"/>
    <cellStyle name="T_Bao cao kttb milk yomilkYAO-mien bac_Budget schedule 1H08_Acc dept_TLP 2016 sửa lại gui STC 21.9.2016" xfId="3828"/>
    <cellStyle name="T_Bao cao kttb milk yomilkYAO-mien bac_Calculate Plan 2008" xfId="3829"/>
    <cellStyle name="T_Bao cao kttb milk yomilkYAO-mien bac_Calculate Plan 2008_Bieu bang TLP 2016 huyện Lộc Hà 2" xfId="3830"/>
    <cellStyle name="T_Bao cao kttb milk yomilkYAO-mien bac_Calculate Plan 2008_PL bien phap cong trinh 22.9.2016" xfId="3831"/>
    <cellStyle name="T_Bao cao kttb milk yomilkYAO-mien bac_Calculate Plan 2008_TLP 2016 sửa lại gui STC 21.9.2016" xfId="3832"/>
    <cellStyle name="T_Bao cao kttb milk yomilkYAO-mien bac_PL bien phap cong trinh 22.9.2016" xfId="3833"/>
    <cellStyle name="T_Bao cao kttb milk yomilkYAO-mien bac_Purchase moi - 090504" xfId="3834"/>
    <cellStyle name="T_Bao cao kttb milk yomilkYAO-mien bac_Purchase moi - 090504_Bieu bang TLP 2016 huyện Lộc Hà 2" xfId="3835"/>
    <cellStyle name="T_Bao cao kttb milk yomilkYAO-mien bac_Purchase moi - 090504_PL bien phap cong trinh 22.9.2016" xfId="3836"/>
    <cellStyle name="T_Bao cao kttb milk yomilkYAO-mien bac_Purchase moi - 090504_TLP 2016 sửa lại gui STC 21.9.2016" xfId="3837"/>
    <cellStyle name="T_Bao cao kttb milk yomilkYAO-mien bac_ra soat phan cap 1 (cuoi in ra)" xfId="3838"/>
    <cellStyle name="T_Bao cao kttb milk yomilkYAO-mien bac_Report preparation" xfId="3839"/>
    <cellStyle name="T_Bao cao kttb milk yomilkYAO-mien bac_Report preparation_Bieu bang TLP 2016 huyện Lộc Hà 2" xfId="3840"/>
    <cellStyle name="T_Bao cao kttb milk yomilkYAO-mien bac_Report preparation_PL bien phap cong trinh 22.9.2016" xfId="3841"/>
    <cellStyle name="T_Bao cao kttb milk yomilkYAO-mien bac_Report preparation_TLP 2016 sửa lại gui STC 21.9.2016" xfId="3842"/>
    <cellStyle name="T_Bao cao kttb milk yomilkYAO-mien bac_Sale result 2008" xfId="3843"/>
    <cellStyle name="T_Bao cao kttb milk yomilkYAO-mien bac_Sale result 2008_Bieu bang TLP 2016 huyện Lộc Hà 2" xfId="3844"/>
    <cellStyle name="T_Bao cao kttb milk yomilkYAO-mien bac_Sale result 2008_PL bien phap cong trinh 22.9.2016" xfId="3845"/>
    <cellStyle name="T_Bao cao kttb milk yomilkYAO-mien bac_Sale result 2008_TLP 2016 sửa lại gui STC 21.9.2016" xfId="3846"/>
    <cellStyle name="T_Bao cao kttb milk yomilkYAO-mien bac_TLP 2016 sửa lại gui STC 21.9.2016" xfId="3847"/>
    <cellStyle name="T_Bao cao so lieu kiem toan nam 2007 sua" xfId="3848"/>
    <cellStyle name="T_Bao cao so lieu kiem toan nam 2007 sua_CQ XAC DINH MAT BANG 2016 (Quảng Trị)" xfId="3849"/>
    <cellStyle name="T_Bao cao so lieu kiem toan nam 2007 sua_CQ XAC DINH MAT BANG 2016 Thanh Hoa" xfId="3850"/>
    <cellStyle name="T_Bao cao thang G1" xfId="3851"/>
    <cellStyle name="T_bao cao_CQ XAC DINH MAT BANG 2016 (Quảng Trị)" xfId="3852"/>
    <cellStyle name="T_bao cao_CQ XAC DINH MAT BANG 2016 Thanh Hoa" xfId="3853"/>
    <cellStyle name="T_bb ck 2 mien Bac" xfId="3854"/>
    <cellStyle name="T_bb ck 2 mien Bac_Bieu bang TLP 2016 huyện Lộc Hà 2" xfId="3855"/>
    <cellStyle name="T_bb ck 2 mien Bac_PL bien phap cong trinh 22.9.2016" xfId="3856"/>
    <cellStyle name="T_bb ck 2 mien Bac_Purchase moi - 090504" xfId="3857"/>
    <cellStyle name="T_bb ck 2 mien Bac_Purchase moi - 090504_Bieu bang TLP 2016 huyện Lộc Hà 2" xfId="3858"/>
    <cellStyle name="T_bb ck 2 mien Bac_Purchase moi - 090504_PL bien phap cong trinh 22.9.2016" xfId="3859"/>
    <cellStyle name="T_bb ck 2 mien Bac_Purchase moi - 090504_TLP 2016 sửa lại gui STC 21.9.2016" xfId="3860"/>
    <cellStyle name="T_bb ck 2 mien Bac_TLP 2016 sửa lại gui STC 21.9.2016" xfId="3861"/>
    <cellStyle name="T_BBTNG-06" xfId="3862"/>
    <cellStyle name="T_BBTNG-06_CQ XAC DINH MAT BANG 2016 (Quảng Trị)" xfId="3863"/>
    <cellStyle name="T_BBTNG-06_CQ XAC DINH MAT BANG 2016 Thanh Hoa" xfId="3864"/>
    <cellStyle name="T_BC CTMT-2008 Ttinh" xfId="3865"/>
    <cellStyle name="T_BC CTMT-2008 Ttinh_CQ XAC DINH MAT BANG 2016 (Quảng Trị)" xfId="3866"/>
    <cellStyle name="T_BC CTMT-2008 Ttinh_CQ XAC DINH MAT BANG 2016 Thanh Hoa" xfId="3867"/>
    <cellStyle name="T_bc KB den ngay 15122010" xfId="3868"/>
    <cellStyle name="T_bc KB den ngay 15122010_Thành phố-Nhu cau CCTL 2016" xfId="3869"/>
    <cellStyle name="T_bc_km_ngay" xfId="3870"/>
    <cellStyle name="T_bc_km_ngay_Analysis Transport" xfId="3871"/>
    <cellStyle name="T_bc_km_ngay_Analysis Transport_Bieu bang TLP 2016 huyện Lộc Hà 2" xfId="3872"/>
    <cellStyle name="T_bc_km_ngay_Analysis Transport_PL bien phap cong trinh 22.9.2016" xfId="3873"/>
    <cellStyle name="T_bc_km_ngay_Analysis Transport_TLP 2016 sửa lại gui STC 21.9.2016" xfId="3874"/>
    <cellStyle name="T_bc_km_ngay_Bieu bang TLP 2016 huyện Lộc Hà 2" xfId="3875"/>
    <cellStyle name="T_bc_km_ngay_Budget schedule 1H08_Acc dept" xfId="3876"/>
    <cellStyle name="T_bc_km_ngay_Budget schedule 1H08_Acc dept_Bieu bang TLP 2016 huyện Lộc Hà 2" xfId="3877"/>
    <cellStyle name="T_bc_km_ngay_Budget schedule 1H08_Acc dept_PL bien phap cong trinh 22.9.2016" xfId="3878"/>
    <cellStyle name="T_bc_km_ngay_Budget schedule 1H08_Acc dept_TLP 2016 sửa lại gui STC 21.9.2016" xfId="3879"/>
    <cellStyle name="T_bc_km_ngay_Calculate Plan 2008" xfId="3880"/>
    <cellStyle name="T_bc_km_ngay_Calculate Plan 2008_Bieu bang TLP 2016 huyện Lộc Hà 2" xfId="3881"/>
    <cellStyle name="T_bc_km_ngay_Calculate Plan 2008_PL bien phap cong trinh 22.9.2016" xfId="3882"/>
    <cellStyle name="T_bc_km_ngay_Calculate Plan 2008_TLP 2016 sửa lại gui STC 21.9.2016" xfId="3883"/>
    <cellStyle name="T_bc_km_ngay_PL bien phap cong trinh 22.9.2016" xfId="3884"/>
    <cellStyle name="T_bc_km_ngay_Purchase moi - 090504" xfId="3885"/>
    <cellStyle name="T_bc_km_ngay_Purchase moi - 090504_Bieu bang TLP 2016 huyện Lộc Hà 2" xfId="3886"/>
    <cellStyle name="T_bc_km_ngay_Purchase moi - 090504_PL bien phap cong trinh 22.9.2016" xfId="3887"/>
    <cellStyle name="T_bc_km_ngay_Purchase moi - 090504_TLP 2016 sửa lại gui STC 21.9.2016" xfId="3888"/>
    <cellStyle name="T_bc_km_ngay_ra soat phan cap 1 (cuoi in ra)" xfId="3889"/>
    <cellStyle name="T_bc_km_ngay_Report preparation" xfId="3890"/>
    <cellStyle name="T_bc_km_ngay_Report preparation_Bieu bang TLP 2016 huyện Lộc Hà 2" xfId="3891"/>
    <cellStyle name="T_bc_km_ngay_Report preparation_PL bien phap cong trinh 22.9.2016" xfId="3892"/>
    <cellStyle name="T_bc_km_ngay_Report preparation_TLP 2016 sửa lại gui STC 21.9.2016" xfId="3893"/>
    <cellStyle name="T_bc_km_ngay_Sale result 2008" xfId="3894"/>
    <cellStyle name="T_bc_km_ngay_Sale result 2008_Bieu bang TLP 2016 huyện Lộc Hà 2" xfId="3895"/>
    <cellStyle name="T_bc_km_ngay_Sale result 2008_PL bien phap cong trinh 22.9.2016" xfId="3896"/>
    <cellStyle name="T_bc_km_ngay_Sale result 2008_TLP 2016 sửa lại gui STC 21.9.2016" xfId="3897"/>
    <cellStyle name="T_bc_km_ngay_TLP 2016 sửa lại gui STC 21.9.2016" xfId="3898"/>
    <cellStyle name="T_BenxuatXM2" xfId="3899"/>
    <cellStyle name="T_BenxuatXM2_Thành phố-Nhu cau CCTL 2016" xfId="3900"/>
    <cellStyle name="T_Bien ban" xfId="3901"/>
    <cellStyle name="T_bieu 1" xfId="5623"/>
    <cellStyle name="T_bieu 10" xfId="3902"/>
    <cellStyle name="T_bieu 2" xfId="5624"/>
    <cellStyle name="T_bieu 4" xfId="5625"/>
    <cellStyle name="T_Bieu bang TLP 2016 huyện Lộc Hà 2" xfId="3903"/>
    <cellStyle name="T_Bieu kem cv 1454 ( Ca Mau)" xfId="3904"/>
    <cellStyle name="T_Bieu kem cv 1454 ( Ca Mau)_CQ XAC DINH MAT BANG 2016 (Quảng Trị)" xfId="3905"/>
    <cellStyle name="T_Bieu kem cv 1454 ( Ca Mau)_CQ XAC DINH MAT BANG 2016 Thanh Hoa" xfId="3906"/>
    <cellStyle name="T_Bieu mau danh muc du an thuoc CTMTQG nam 2008" xfId="3907"/>
    <cellStyle name="T_Bieu mau danh muc du an thuoc CTMTQG nam 2008_CQ XAC DINH MAT BANG 2016 (Quảng Trị)" xfId="3908"/>
    <cellStyle name="T_Bieu mau danh muc du an thuoc CTMTQG nam 2008_CQ XAC DINH MAT BANG 2016 Thanh Hoa" xfId="3909"/>
    <cellStyle name="T_Bieu tong hop nhu cau ung 2011 da chon loc -Mien nui" xfId="3910"/>
    <cellStyle name="T_Bieu tong hop nhu cau ung 2011 da chon loc -Mien nui_CQ XAC DINH MAT BANG 2016 (Quảng Trị)" xfId="3911"/>
    <cellStyle name="T_Bieu tong hop nhu cau ung 2011 da chon loc -Mien nui_CQ XAC DINH MAT BANG 2016 Thanh Hoa" xfId="3912"/>
    <cellStyle name="T_bo sung du toan  hong linh" xfId="3913"/>
    <cellStyle name="T_Bo sung TT 09 Duong Bac Ngam - Bac Ha sua" xfId="3914"/>
    <cellStyle name="T_Bo2107" xfId="3915"/>
    <cellStyle name="T_Book1" xfId="3916"/>
    <cellStyle name="T_Book1 (9)" xfId="3917"/>
    <cellStyle name="T_Book1 (9)_Bieu bang TLP 2016 huyện Lộc Hà 2" xfId="3918"/>
    <cellStyle name="T_Book1 (9)_PL bien phap cong trinh 22.9.2016" xfId="3919"/>
    <cellStyle name="T_Book1 (9)_TLP 2016 sửa lại gui STC 21.9.2016" xfId="3920"/>
    <cellStyle name="T_Book1 (version 1)" xfId="3921"/>
    <cellStyle name="T_Book1 2" xfId="3922"/>
    <cellStyle name="T_Book1 3" xfId="3923"/>
    <cellStyle name="T_Book1 4" xfId="3924"/>
    <cellStyle name="T_Book1 5" xfId="3925"/>
    <cellStyle name="T_Book1 6" xfId="3926"/>
    <cellStyle name="T_Book1 7" xfId="3927"/>
    <cellStyle name="T_Book1 8" xfId="3928"/>
    <cellStyle name="T_Book1 9" xfId="3929"/>
    <cellStyle name="T_Book1_1" xfId="3930"/>
    <cellStyle name="T_Book1_1 2" xfId="3931"/>
    <cellStyle name="T_Book1_1 3" xfId="3932"/>
    <cellStyle name="T_Book1_1_5. Du toan dien chieu sang" xfId="3933"/>
    <cellStyle name="T_Book1_1_Ban chuyen trach 29 (dieu chinh)" xfId="3934"/>
    <cellStyle name="T_Book1_1_Ban chuyen trach 29 (dieu chinh)_BHYT nguoi ngheo" xfId="3935"/>
    <cellStyle name="T_Book1_1_Ban chuyen trach 29 (dieu chinh)_bo sung du toan  hong linh" xfId="3936"/>
    <cellStyle name="T_Book1_1_Ban chuyen trach 29 (dieu chinh)_DT 2015 (chinh thuc)" xfId="3937"/>
    <cellStyle name="T_Book1_1_Ban chuyen trach 29 (dieu chinh)_TH BHXH 2015" xfId="3938"/>
    <cellStyle name="T_Book1_1_ban chuyen trach 29 bo sung cho huyen ( DC theo QDUBND tinh theo doi)" xfId="3939"/>
    <cellStyle name="T_Book1_1_ban chuyen trach 29 bo sung cho huyen ( DC theo QDUBND tinh theo doi)_BHYT nguoi ngheo" xfId="3940"/>
    <cellStyle name="T_Book1_1_ban chuyen trach 29 bo sung cho huyen ( DC theo QDUBND tinh theo doi)_bo sung du toan  hong linh" xfId="3941"/>
    <cellStyle name="T_Book1_1_ban chuyen trach 29 bo sung cho huyen ( DC theo QDUBND tinh theo doi)_DT 2015 (chinh thuc)" xfId="3942"/>
    <cellStyle name="T_Book1_1_ban chuyen trach 29 bo sung cho huyen ( DC theo QDUBND tinh theo doi)_TH BHXH 2015" xfId="3943"/>
    <cellStyle name="T_Book1_1_Bang Gia" xfId="3944"/>
    <cellStyle name="T_Book1_1_Bien ban" xfId="3945"/>
    <cellStyle name="T_Book1_1_Bieu tong hop nhu cau ung 2011 da chon loc -Mien nui" xfId="3946"/>
    <cellStyle name="T_Book1_1_Bieu tong hop nhu cau ung 2011 da chon loc -Mien nui_CQ XAC DINH MAT BANG 2016 (Quảng Trị)" xfId="3947"/>
    <cellStyle name="T_Book1_1_Bieu tong hop nhu cau ung 2011 da chon loc -Mien nui_CQ XAC DINH MAT BANG 2016 Thanh Hoa" xfId="3948"/>
    <cellStyle name="T_Book1_1_bo sung du toan  hong linh" xfId="3949"/>
    <cellStyle name="T_Book1_1_Book1" xfId="3950"/>
    <cellStyle name="T_Book1_1_Book1 2" xfId="3951"/>
    <cellStyle name="T_Book1_1_Book1_Phu luc cong dau kenh TP Ha Tinh - trinh UBND tinh" xfId="3952"/>
    <cellStyle name="T_Book1_1_Book1_Phụ luc goi 5" xfId="3953"/>
    <cellStyle name="T_Book1_1_Book1_TONG HOP QUYET TOAN THANH PHO 2013" xfId="3954"/>
    <cellStyle name="T_Book1_1_CPK" xfId="3955"/>
    <cellStyle name="T_Book1_1_CPK_CQ XAC DINH MAT BANG 2016 (Quảng Trị)" xfId="3956"/>
    <cellStyle name="T_Book1_1_CPK_CQ XAC DINH MAT BANG 2016 Thanh Hoa" xfId="3957"/>
    <cellStyle name="T_Book1_1_CQ XAC DINH MAT BANG 2016 (Quảng Trị)" xfId="3958"/>
    <cellStyle name="T_Book1_1_CQ XAC DINH MAT BANG 2016 Thanh Hoa" xfId="3959"/>
    <cellStyle name="T_Book1_1_dieu chinh theo TT so03 -TB234 ngay 8-4" xfId="3960"/>
    <cellStyle name="T_Book1_1_du toan 2008" xfId="3961"/>
    <cellStyle name="T_Book1_1_Du toan nam 2014 (chinh thuc)" xfId="3962"/>
    <cellStyle name="T_Book1_1_Du toan nam 2014 (chinh thuc)_BHYT nguoi ngheo" xfId="3963"/>
    <cellStyle name="T_Book1_1_Du toan nam 2014 (chinh thuc)_bo sung du toan  hong linh" xfId="3964"/>
    <cellStyle name="T_Book1_1_Du toan nam 2014 (chinh thuc)_DT 2015 (chinh thuc)" xfId="3965"/>
    <cellStyle name="T_Book1_1_Du toan nam 2014 (chinh thuc)_TH BHXH 2015" xfId="3966"/>
    <cellStyle name="T_Book1_1_Duong Xuan Quang - Thai Nien(408)" xfId="3967"/>
    <cellStyle name="T_Book1_1_IPC No.01 ADB5 (IN)- QB04TL10" xfId="3968"/>
    <cellStyle name="T_Book1_1_Khoi luong" xfId="3969"/>
    <cellStyle name="T_Book1_1_Khoi luong QL8B" xfId="3970"/>
    <cellStyle name="T_Book1_1_Khoi luong QL8B 2" xfId="3971"/>
    <cellStyle name="T_Book1_1_Khoi luong QL8B_TONG HOP QUYET TOAN THANH PHO 2013" xfId="3972"/>
    <cellStyle name="T_Book1_1_KLNMD" xfId="3973"/>
    <cellStyle name="T_Book1_1_Luy ke von ung nam 2011 -Thoa gui ngay 12-8-2012" xfId="3974"/>
    <cellStyle name="T_Book1_1_Luy ke von ung nam 2011 -Thoa gui ngay 12-8-2012_CQ XAC DINH MAT BANG 2016 (Quảng Trị)" xfId="3975"/>
    <cellStyle name="T_Book1_1_Luy ke von ung nam 2011 -Thoa gui ngay 12-8-2012_CQ XAC DINH MAT BANG 2016 Thanh Hoa" xfId="3976"/>
    <cellStyle name="T_Book1_1_NHU CAU VA NGUON THUC HIEN CCTL CAP XA" xfId="3977"/>
    <cellStyle name="T_Book1_1_PHU LUC CHIEU SANG(13.6.2013)" xfId="3978"/>
    <cellStyle name="T_Book1_1_Phu luc cong dau kenh TP Ha Tinh - trinh UBND tinh" xfId="3979"/>
    <cellStyle name="T_Book1_1_Phụ luc goi 5" xfId="3980"/>
    <cellStyle name="T_Book1_1_QL70 lan 3.da t dinh" xfId="3981"/>
    <cellStyle name="T_Book1_1_QUYET TOAN 6(1).5-NA" xfId="3982"/>
    <cellStyle name="T_Book1_1_Sheet1" xfId="3983"/>
    <cellStyle name="T_Book1_1_TDT dieu chinh4.08 (GP-ST)" xfId="3984"/>
    <cellStyle name="T_Book1_1_TDT dieu chinh4.08Xq-Tn" xfId="3985"/>
    <cellStyle name="T_Book1_1_TH BHXH 2015" xfId="3986"/>
    <cellStyle name="T_Book1_1_TH chenh lech Quy Luong 2014 (Phuc)" xfId="3987"/>
    <cellStyle name="T_Book1_1_TH chenh lech Quy Luong 2014 (Phuc)_BHYT nguoi ngheo" xfId="3988"/>
    <cellStyle name="T_Book1_1_TH chenh lech Quy Luong 2014 (Phuc)_bo sung du toan  hong linh" xfId="3989"/>
    <cellStyle name="T_Book1_1_TH chenh lech Quy Luong 2014 (Phuc)_DT 2015 (chinh thuc)" xfId="3990"/>
    <cellStyle name="T_Book1_1_TH chenh lech Quy Luong 2014 (Phuc)_TH BHXH 2015" xfId="3991"/>
    <cellStyle name="T_Book1_1_Thành phố-Nhu cau CCTL 2016" xfId="3992"/>
    <cellStyle name="T_Book1_1_Thiet bi" xfId="3993"/>
    <cellStyle name="T_Book1_1_Thiet bi_CQ XAC DINH MAT BANG 2016 (Quảng Trị)" xfId="3994"/>
    <cellStyle name="T_Book1_1_Thiet bi_CQ XAC DINH MAT BANG 2016 Thanh Hoa" xfId="3995"/>
    <cellStyle name="T_Book1_1_THU NS den 21.12.2014" xfId="3996"/>
    <cellStyle name="T_Book1_1_Tong hop" xfId="3997"/>
    <cellStyle name="T_Book1_1_TONG HOP QUYET TOAN THANH PHO 2013" xfId="3998"/>
    <cellStyle name="T_Book1_1_Tuyen (20-6-11 PA 2)" xfId="3999"/>
    <cellStyle name="T_Book1_1_Tuyen (20-6-11 PA 2) 2" xfId="4000"/>
    <cellStyle name="T_Book1_1_Tuyen (20-6-11 PA 2)_TONG HOP QUYET TOAN THANH PHO 2013" xfId="4001"/>
    <cellStyle name="T_Book1_1_Tuyen (21-7-11)-doan 1" xfId="4002"/>
    <cellStyle name="T_Book1_1_Tuyen (21-7-11)-doan 1 2" xfId="4003"/>
    <cellStyle name="T_Book1_1_Tuyen (21-7-11)-doan 1_TONG HOP QUYET TOAN THANH PHO 2013" xfId="4004"/>
    <cellStyle name="T_Book1_2" xfId="4005"/>
    <cellStyle name="T_Book1_2 2" xfId="4006"/>
    <cellStyle name="T_Book1_2_Ban chuyen trach 29 (dieu chinh)" xfId="4007"/>
    <cellStyle name="T_Book1_2_Ban chuyen trach 29 (dieu chinh)_BHYT nguoi ngheo" xfId="4008"/>
    <cellStyle name="T_Book1_2_Ban chuyen trach 29 (dieu chinh)_bo sung du toan  hong linh" xfId="4009"/>
    <cellStyle name="T_Book1_2_Ban chuyen trach 29 (dieu chinh)_DT 2015 (chinh thuc)" xfId="4010"/>
    <cellStyle name="T_Book1_2_Ban chuyen trach 29 (dieu chinh)_TH BHXH 2015" xfId="4011"/>
    <cellStyle name="T_Book1_2_ban chuyen trach 29 bo sung cho huyen ( DC theo QDUBND tinh theo doi)" xfId="4012"/>
    <cellStyle name="T_Book1_2_ban chuyen trach 29 bo sung cho huyen ( DC theo QDUBND tinh theo doi)_BHYT nguoi ngheo" xfId="4013"/>
    <cellStyle name="T_Book1_2_ban chuyen trach 29 bo sung cho huyen ( DC theo QDUBND tinh theo doi)_bo sung du toan  hong linh" xfId="4014"/>
    <cellStyle name="T_Book1_2_ban chuyen trach 29 bo sung cho huyen ( DC theo QDUBND tinh theo doi)_DT 2015 (chinh thuc)" xfId="4015"/>
    <cellStyle name="T_Book1_2_ban chuyen trach 29 bo sung cho huyen ( DC theo QDUBND tinh theo doi)_TH BHXH 2015" xfId="4016"/>
    <cellStyle name="T_Book1_2_bo sung du toan  hong linh" xfId="4017"/>
    <cellStyle name="T_Book1_2_Du toan nam 2014 (chinh thuc)" xfId="4018"/>
    <cellStyle name="T_Book1_2_Du toan nam 2014 (chinh thuc)_BHYT nguoi ngheo" xfId="4019"/>
    <cellStyle name="T_Book1_2_Du toan nam 2014 (chinh thuc)_bo sung du toan  hong linh" xfId="4020"/>
    <cellStyle name="T_Book1_2_Du toan nam 2014 (chinh thuc)_DT 2015 (chinh thuc)" xfId="4021"/>
    <cellStyle name="T_Book1_2_Du toan nam 2014 (chinh thuc)_TH BHXH 2015" xfId="4022"/>
    <cellStyle name="T_Book1_2_Duong Xuan Quang - Thai Nien(408)" xfId="4023"/>
    <cellStyle name="T_Book1_2_Khoi luong" xfId="4024"/>
    <cellStyle name="T_Book1_2_PHU LUC CHIEU SANG(13.6.2013)" xfId="4025"/>
    <cellStyle name="T_Book1_2_Phu luc cong dau kenh TP Ha Tinh - trinh UBND tinh" xfId="4026"/>
    <cellStyle name="T_Book1_2_Phụ luc goi 5" xfId="4027"/>
    <cellStyle name="T_Book1_2_Phụ luc goi 5 2" xfId="4028"/>
    <cellStyle name="T_Book1_2_Phụ luc goi 5_TONG HOP QUYET TOAN THANH PHO 2013" xfId="4029"/>
    <cellStyle name="T_Book1_2_QUYET TOAN 6(1).5-NA" xfId="4030"/>
    <cellStyle name="T_Book1_2_Sheet1" xfId="4031"/>
    <cellStyle name="T_Book1_2_TDT dieu chinh4.08 (GP-ST)" xfId="4032"/>
    <cellStyle name="T_Book1_2_TDT dieu chinh4.08Xq-Tn" xfId="4033"/>
    <cellStyle name="T_Book1_2_TH BHXH 2015" xfId="4034"/>
    <cellStyle name="T_Book1_2_TH chenh lech Quy Luong 2014 (Phuc)" xfId="4035"/>
    <cellStyle name="T_Book1_2_TH chenh lech Quy Luong 2014 (Phuc)_BHYT nguoi ngheo" xfId="4036"/>
    <cellStyle name="T_Book1_2_TH chenh lech Quy Luong 2014 (Phuc)_bo sung du toan  hong linh" xfId="4037"/>
    <cellStyle name="T_Book1_2_TH chenh lech Quy Luong 2014 (Phuc)_DT 2015 (chinh thuc)" xfId="4038"/>
    <cellStyle name="T_Book1_2_TH chenh lech Quy Luong 2014 (Phuc)_TH BHXH 2015" xfId="4039"/>
    <cellStyle name="T_Book1_2_THU NS den 21.12.2014" xfId="4040"/>
    <cellStyle name="T_Book1_2_Tong hop" xfId="4041"/>
    <cellStyle name="T_Book1_2_TONG HOP QUYET TOAN THANH PHO 2013" xfId="4042"/>
    <cellStyle name="T_Book1_3" xfId="4043"/>
    <cellStyle name="T_Book1_3_PHU LUC CHIEU SANG(13.6.2013)" xfId="4044"/>
    <cellStyle name="T_Book1_3_Phụ luc goi 5" xfId="4045"/>
    <cellStyle name="T_Book1_3_Sheet1" xfId="4046"/>
    <cellStyle name="T_Book1_5. Du toan dien chieu sang" xfId="4047"/>
    <cellStyle name="T_Book1_Ba0107" xfId="4048"/>
    <cellStyle name="T_Book1_Ba0107_Bo2107" xfId="4049"/>
    <cellStyle name="T_Book1_Ba0107_Chu_dieu11-08" xfId="4050"/>
    <cellStyle name="T_Book1_Ban chuyen trach 29 (dieu chinh)" xfId="4051"/>
    <cellStyle name="T_Book1_Ban chuyen trach 29 (dieu chinh)_BHYT nguoi ngheo" xfId="4052"/>
    <cellStyle name="T_Book1_Ban chuyen trach 29 (dieu chinh)_bo sung du toan  hong linh" xfId="4053"/>
    <cellStyle name="T_Book1_Ban chuyen trach 29 (dieu chinh)_DT 2015 (chinh thuc)" xfId="4054"/>
    <cellStyle name="T_Book1_Ban chuyen trach 29 (dieu chinh)_TH BHXH 2015" xfId="4055"/>
    <cellStyle name="T_Book1_ban chuyen trach 29 bo sung cho huyen ( DC theo QDUBND tinh theo doi)" xfId="4056"/>
    <cellStyle name="T_Book1_ban chuyen trach 29 bo sung cho huyen ( DC theo QDUBND tinh theo doi)_BHYT nguoi ngheo" xfId="4057"/>
    <cellStyle name="T_Book1_ban chuyen trach 29 bo sung cho huyen ( DC theo QDUBND tinh theo doi)_bo sung du toan  hong linh" xfId="4058"/>
    <cellStyle name="T_Book1_ban chuyen trach 29 bo sung cho huyen ( DC theo QDUBND tinh theo doi)_DT 2015 (chinh thuc)" xfId="4059"/>
    <cellStyle name="T_Book1_ban chuyen trach 29 bo sung cho huyen ( DC theo QDUBND tinh theo doi)_TH BHXH 2015" xfId="4060"/>
    <cellStyle name="T_Book1_Bang Gia" xfId="4061"/>
    <cellStyle name="T_Book1_Bang Gia_thanh toan cau tran (dot 7)-" xfId="4062"/>
    <cellStyle name="T_Book1_Bang Gia_thanh_toan_cau_tran_dot_12" xfId="4063"/>
    <cellStyle name="T_Book1_Bang Gia_thanh_toandot_14" xfId="4064"/>
    <cellStyle name="T_Book1_bao cao chi xdcb 6 thang dau nam" xfId="4065"/>
    <cellStyle name="T_Book1_bao cao chi xdcb 6 thang dau nam 2" xfId="4066"/>
    <cellStyle name="T_Book1_Bao cao sơ TC" xfId="4067"/>
    <cellStyle name="T_Book1_BC NQ11-CP - chinh sua lai" xfId="4068"/>
    <cellStyle name="T_Book1_BC NQ11-CP - chinh sua lai_CQ XAC DINH MAT BANG 2016 (Quảng Trị)" xfId="4069"/>
    <cellStyle name="T_Book1_BC NQ11-CP - chinh sua lai_CQ XAC DINH MAT BANG 2016 Thanh Hoa" xfId="4070"/>
    <cellStyle name="T_Book1_BC NQ11-CP-Quynh sau bieu so3" xfId="4071"/>
    <cellStyle name="T_Book1_BC NQ11-CP-Quynh sau bieu so3_CQ XAC DINH MAT BANG 2016 (Quảng Trị)" xfId="4072"/>
    <cellStyle name="T_Book1_BC NQ11-CP-Quynh sau bieu so3_CQ XAC DINH MAT BANG 2016 Thanh Hoa" xfId="4073"/>
    <cellStyle name="T_Book1_BC_NQ11-CP_-_Thao_sua_lai" xfId="4074"/>
    <cellStyle name="T_Book1_BC_NQ11-CP_-_Thao_sua_lai_CQ XAC DINH MAT BANG 2016 (Quảng Trị)" xfId="4075"/>
    <cellStyle name="T_Book1_BC_NQ11-CP_-_Thao_sua_lai_CQ XAC DINH MAT BANG 2016 Thanh Hoa" xfId="4076"/>
    <cellStyle name="T_Book1_Bien ban" xfId="4077"/>
    <cellStyle name="T_Book1_Bieu bang TLP 2016 huyện Lộc Hà 2" xfId="4078"/>
    <cellStyle name="T_Book1_Bieu mau danh muc du an thuoc CTMTQG nam 2008" xfId="4079"/>
    <cellStyle name="T_Book1_Bieu mau danh muc du an thuoc CTMTQG nam 2008_CQ XAC DINH MAT BANG 2016 (Quảng Trị)" xfId="4080"/>
    <cellStyle name="T_Book1_Bieu mau danh muc du an thuoc CTMTQG nam 2008_CQ XAC DINH MAT BANG 2016 Thanh Hoa" xfId="4081"/>
    <cellStyle name="T_Book1_Bieu tong hop nhu cau ung 2011 da chon loc -Mien nui" xfId="4082"/>
    <cellStyle name="T_Book1_Bieu tong hop nhu cau ung 2011 da chon loc -Mien nui_CQ XAC DINH MAT BANG 2016 (Quảng Trị)" xfId="4083"/>
    <cellStyle name="T_Book1_Bieu tong hop nhu cau ung 2011 da chon loc -Mien nui_CQ XAC DINH MAT BANG 2016 Thanh Hoa" xfId="4084"/>
    <cellStyle name="T_Book1_bo sung du toan  hong linh" xfId="4085"/>
    <cellStyle name="T_Book1_Bo sung TT 09 Duong Bac Ngam - Bac Ha sua" xfId="4086"/>
    <cellStyle name="T_Book1_Bo2107" xfId="4087"/>
    <cellStyle name="T_Book1_Book1" xfId="4088"/>
    <cellStyle name="T_Book1_Book1 2" xfId="4089"/>
    <cellStyle name="T_Book1_Book1_1" xfId="4090"/>
    <cellStyle name="T_Book1_Book1_1 2" xfId="4091"/>
    <cellStyle name="T_Book1_Book1_1_5. Du toan dien chieu sang" xfId="4092"/>
    <cellStyle name="T_Book1_Book1_1_PHU LUC CHIEU SANG(13.6.2013)" xfId="4093"/>
    <cellStyle name="T_Book1_Book1_1_Phụ luc goi 5" xfId="4094"/>
    <cellStyle name="T_Book1_Book1_1_Sheet1" xfId="4095"/>
    <cellStyle name="T_Book1_Book1_1_TONG HOP QUYET TOAN THANH PHO 2013" xfId="4096"/>
    <cellStyle name="T_Book1_Book1_5. Du toan dien chieu sang" xfId="4097"/>
    <cellStyle name="T_Book1_Book1_Ban chuyen trach 29 (dieu chinh)" xfId="4098"/>
    <cellStyle name="T_Book1_Book1_Ban chuyen trach 29 (dieu chinh)_BHYT nguoi ngheo" xfId="4099"/>
    <cellStyle name="T_Book1_Book1_Ban chuyen trach 29 (dieu chinh)_bo sung du toan  hong linh" xfId="4100"/>
    <cellStyle name="T_Book1_Book1_Ban chuyen trach 29 (dieu chinh)_DT 2015 (chinh thuc)" xfId="4101"/>
    <cellStyle name="T_Book1_Book1_Ban chuyen trach 29 (dieu chinh)_TH BHXH 2015" xfId="4102"/>
    <cellStyle name="T_Book1_Book1_ban chuyen trach 29 bo sung cho huyen ( DC theo QDUBND tinh theo doi)" xfId="4103"/>
    <cellStyle name="T_Book1_Book1_ban chuyen trach 29 bo sung cho huyen ( DC theo QDUBND tinh theo doi)_BHYT nguoi ngheo" xfId="4104"/>
    <cellStyle name="T_Book1_Book1_ban chuyen trach 29 bo sung cho huyen ( DC theo QDUBND tinh theo doi)_bo sung du toan  hong linh" xfId="4105"/>
    <cellStyle name="T_Book1_Book1_ban chuyen trach 29 bo sung cho huyen ( DC theo QDUBND tinh theo doi)_DT 2015 (chinh thuc)" xfId="4106"/>
    <cellStyle name="T_Book1_Book1_ban chuyen trach 29 bo sung cho huyen ( DC theo QDUBND tinh theo doi)_TH BHXH 2015" xfId="4107"/>
    <cellStyle name="T_Book1_Book1_bo sung du toan  hong linh" xfId="4108"/>
    <cellStyle name="T_Book1_Book1_Book1" xfId="4109"/>
    <cellStyle name="T_Book1_Book1_Book1 2" xfId="4110"/>
    <cellStyle name="T_Book1_Book1_Book1_TONG HOP QUYET TOAN THANH PHO 2013" xfId="4111"/>
    <cellStyle name="T_Book1_Book1_CQ XAC DINH MAT BANG 2016 (Quảng Trị)" xfId="4112"/>
    <cellStyle name="T_Book1_Book1_CQ XAC DINH MAT BANG 2016 Thanh Hoa" xfId="4113"/>
    <cellStyle name="T_Book1_Book1_DCG TT09 G2 3.12.2007" xfId="4114"/>
    <cellStyle name="T_Book1_Book1_DCG TT09 G2 3.12.2007 2" xfId="4115"/>
    <cellStyle name="T_Book1_Book1_DCG TT09 G2 3.12.2007_TONG HOP QUYET TOAN THANH PHO 2013" xfId="4116"/>
    <cellStyle name="T_Book1_Book1_Du toan nam 2014 (chinh thuc)" xfId="4117"/>
    <cellStyle name="T_Book1_Book1_Du toan nam 2014 (chinh thuc)_BHYT nguoi ngheo" xfId="4118"/>
    <cellStyle name="T_Book1_Book1_Du toan nam 2014 (chinh thuc)_bo sung du toan  hong linh" xfId="4119"/>
    <cellStyle name="T_Book1_Book1_Du toan nam 2014 (chinh thuc)_DT 2015 (chinh thuc)" xfId="4120"/>
    <cellStyle name="T_Book1_Book1_Du toan nam 2014 (chinh thuc)_TH BHXH 2015" xfId="4121"/>
    <cellStyle name="T_Book1_Book1_Goi 2 in20.4" xfId="4122"/>
    <cellStyle name="T_Book1_Book1_Khoi luong" xfId="4123"/>
    <cellStyle name="T_Book1_Book1_PHU LUC CHIEU SANG(13.6.2013)" xfId="4124"/>
    <cellStyle name="T_Book1_Book1_Phu luc cong dau kenh TP Ha Tinh - trinh UBND tinh" xfId="4125"/>
    <cellStyle name="T_Book1_Book1_Phụ luc goi 5" xfId="4126"/>
    <cellStyle name="T_Book1_Book1_Sheet1" xfId="4127"/>
    <cellStyle name="T_Book1_Book1_Sheet1_1" xfId="4128"/>
    <cellStyle name="T_Book1_Book1_TH BHXH 2015" xfId="4129"/>
    <cellStyle name="T_Book1_Book1_TH chenh lech Quy Luong 2014 (Phuc)" xfId="4130"/>
    <cellStyle name="T_Book1_Book1_TH chenh lech Quy Luong 2014 (Phuc)_BHYT nguoi ngheo" xfId="4131"/>
    <cellStyle name="T_Book1_Book1_TH chenh lech Quy Luong 2014 (Phuc)_bo sung du toan  hong linh" xfId="4132"/>
    <cellStyle name="T_Book1_Book1_TH chenh lech Quy Luong 2014 (Phuc)_DT 2015 (chinh thuc)" xfId="4133"/>
    <cellStyle name="T_Book1_Book1_TH chenh lech Quy Luong 2014 (Phuc)_TH BHXH 2015" xfId="4134"/>
    <cellStyle name="T_Book1_Book1_THU NS den 21.12.2014" xfId="4135"/>
    <cellStyle name="T_Book1_Book1_Tong hop" xfId="4136"/>
    <cellStyle name="T_Book1_Book1_TONG HOP QUYET TOAN THANH PHO 2013" xfId="4137"/>
    <cellStyle name="T_Book1_Book1_Tuyen (20-6-11 PA 2)" xfId="4138"/>
    <cellStyle name="T_Book1_Book1_Tuyen (20-6-11 PA 2) 2" xfId="4139"/>
    <cellStyle name="T_Book1_Book1_Tuyen (20-6-11 PA 2)_TONG HOP QUYET TOAN THANH PHO 2013" xfId="4140"/>
    <cellStyle name="T_Book1_Book1_Tuyen (21-7-11)-doan 1" xfId="4141"/>
    <cellStyle name="T_Book1_Book1_Tuyen (21-7-11)-doan 1 2" xfId="4142"/>
    <cellStyle name="T_Book1_Book1_Tuyen (21-7-11)-doan 1_TONG HOP QUYET TOAN THANH PHO 2013" xfId="4143"/>
    <cellStyle name="T_Book1_Book2" xfId="4144"/>
    <cellStyle name="T_Book1_Budget schedule 1H08_Acc dept" xfId="4145"/>
    <cellStyle name="T_Book1_Budget schedule 1H08_Acc dept_Bieu bang TLP 2016 huyện Lộc Hà 2" xfId="4146"/>
    <cellStyle name="T_Book1_Budget schedule 1H08_Acc dept_PL bien phap cong trinh 22.9.2016" xfId="4147"/>
    <cellStyle name="T_Book1_Budget schedule 1H08_Acc dept_TLP 2016 sửa lại gui STC 21.9.2016" xfId="4148"/>
    <cellStyle name="T_Book1_Cau ha loi HD Truongthinh" xfId="4149"/>
    <cellStyle name="T_Book1_Chu_dieu11-08" xfId="4150"/>
    <cellStyle name="T_Book1_Cong trinh co y kien LD_Dang_NN_2011-Tay nguyen-9-10" xfId="4151"/>
    <cellStyle name="T_Book1_Cong trinh co y kien LD_Dang_NN_2011-Tay nguyen-9-10_CQ XAC DINH MAT BANG 2016 (Quảng Trị)" xfId="4152"/>
    <cellStyle name="T_Book1_Cong trinh co y kien LD_Dang_NN_2011-Tay nguyen-9-10_CQ XAC DINH MAT BANG 2016 Thanh Hoa" xfId="4153"/>
    <cellStyle name="T_Book1_CPK" xfId="4154"/>
    <cellStyle name="T_Book1_CPK_CQ XAC DINH MAT BANG 2016 (Quảng Trị)" xfId="4155"/>
    <cellStyle name="T_Book1_CPK_CQ XAC DINH MAT BANG 2016 Thanh Hoa" xfId="4156"/>
    <cellStyle name="T_Book1_CQ XAC DINH MAT BANG 2016 (Quảng Trị)" xfId="4157"/>
    <cellStyle name="T_Book1_CQ XAC DINH MAT BANG 2016 Thanh Hoa" xfId="4158"/>
    <cellStyle name="T_Book1_DCG TT09 G2 3.12.2007" xfId="4159"/>
    <cellStyle name="T_Book1_DCG TT09 G2 3.12.2007 2" xfId="4160"/>
    <cellStyle name="T_Book1_DCG TT09 G2 3.12.2007_TONG HOP QUYET TOAN THANH PHO 2013" xfId="4161"/>
    <cellStyle name="T_Book1_DIỆN TÍCH HỢP ĐỒNG 2015 (23-1-15) (oke)" xfId="4162"/>
    <cellStyle name="T_Book1_dieu chinh theo TT so03 -TB234 ngay 8-4" xfId="4163"/>
    <cellStyle name="T_Book1_DT_BO2907" xfId="4164"/>
    <cellStyle name="T_Book1_DTduong-goi1" xfId="4165"/>
    <cellStyle name="T_Book1_DTGiangChaChai22.7sua" xfId="4166"/>
    <cellStyle name="T_Book1_Du an khoi cong moi nam 2010" xfId="4167"/>
    <cellStyle name="T_Book1_Du an khoi cong moi nam 2010_CQ XAC DINH MAT BANG 2016 (Quảng Trị)" xfId="4168"/>
    <cellStyle name="T_Book1_Du an khoi cong moi nam 2010_CQ XAC DINH MAT BANG 2016 Thanh Hoa" xfId="4169"/>
    <cellStyle name="T_Book1_du toan 2008" xfId="4170"/>
    <cellStyle name="T_Book1_Du toan 371" xfId="4171"/>
    <cellStyle name="T_Book1_Du toan chieu sang Thinh Lang" xfId="4172"/>
    <cellStyle name="T_Book1_Du toan Hoa Binh" xfId="4173"/>
    <cellStyle name="T_Book1_Du toan nam 2014 (chinh thuc)" xfId="4174"/>
    <cellStyle name="T_Book1_Du toan nam 2014 (chinh thuc)_BHYT nguoi ngheo" xfId="4175"/>
    <cellStyle name="T_Book1_Du toan nam 2014 (chinh thuc)_bo sung du toan  hong linh" xfId="4176"/>
    <cellStyle name="T_Book1_Du toan nam 2014 (chinh thuc)_DT 2015 (chinh thuc)" xfId="4177"/>
    <cellStyle name="T_Book1_Du toan nam 2014 (chinh thuc)_TH BHXH 2015" xfId="4178"/>
    <cellStyle name="T_Book1_dung-hung nguyen" xfId="4179"/>
    <cellStyle name="T_Book1_Duong Po Ngang - Coc LaySua1.07" xfId="4180"/>
    <cellStyle name="T_Book1_Duong Xuan Quang - Thai Nien(408)" xfId="4181"/>
    <cellStyle name="T_Book1_DuongBL(HM LK Q1.07)" xfId="4182"/>
    <cellStyle name="T_Book1_DuongBL(HM LK Q1.07)_Thành phố-Nhu cau CCTL 2016" xfId="4183"/>
    <cellStyle name="T_Book1_dutoanLCSP04-km0-5-goi1 (Ban 5 sua 24-8)" xfId="4184"/>
    <cellStyle name="T_Book1_DZ 0,4kV &amp; CONGTO con sa" xfId="4185"/>
    <cellStyle name="T_Book1_DZ10" xfId="4186"/>
    <cellStyle name="T_Book1_DZ22(10)_976E18.1" xfId="4187"/>
    <cellStyle name="T_Book1_Gia goi 1" xfId="4188"/>
    <cellStyle name="T_Book1_Gia goi 1 2" xfId="4189"/>
    <cellStyle name="T_Book1_Gia goi 1_TONG HOP QUYET TOAN THANH PHO 2013" xfId="4190"/>
    <cellStyle name="T_Book1_Goi 2 in20.4" xfId="4191"/>
    <cellStyle name="T_Book1_Goi 2 in20.4 2" xfId="4192"/>
    <cellStyle name="T_Book1_Goi 2 in20.4_TONG HOP QUYET TOAN THANH PHO 2013" xfId="4193"/>
    <cellStyle name="T_Book1_H. Nam Dan 1 " xfId="4194"/>
    <cellStyle name="T_Book1_Hang Tom goi9 9-07(Cau 12 sua)" xfId="4195"/>
    <cellStyle name="T_Book1_IPC No.01 ADB5 (IN)- QB04TL10" xfId="4196"/>
    <cellStyle name="T_Book1_Ket qua phan bo von nam 2008" xfId="4197"/>
    <cellStyle name="T_Book1_Ket qua phan bo von nam 2008_CQ XAC DINH MAT BANG 2016 (Quảng Trị)" xfId="4198"/>
    <cellStyle name="T_Book1_Ket qua phan bo von nam 2008_CQ XAC DINH MAT BANG 2016 Thanh Hoa" xfId="4199"/>
    <cellStyle name="T_Book1_KH XDCB_2008 lan 2 sua ngay 10-11" xfId="4200"/>
    <cellStyle name="T_Book1_KH XDCB_2008 lan 2 sua ngay 10-11_CQ XAC DINH MAT BANG 2016 (Quảng Trị)" xfId="4201"/>
    <cellStyle name="T_Book1_KH XDCB_2008 lan 2 sua ngay 10-11_CQ XAC DINH MAT BANG 2016 Thanh Hoa" xfId="4202"/>
    <cellStyle name="T_Book1_Khoi luong" xfId="4203"/>
    <cellStyle name="T_Book1_Khoi luong chinh Hang Tom" xfId="4204"/>
    <cellStyle name="T_Book1_Khoi luong QL8B" xfId="4205"/>
    <cellStyle name="T_Book1_Khoi luong QL8B 2" xfId="4206"/>
    <cellStyle name="T_Book1_Khoi luong QL8B_TONG HOP QUYET TOAN THANH PHO 2013" xfId="4207"/>
    <cellStyle name="T_Book1_KLNMD" xfId="4208"/>
    <cellStyle name="T_Book1_Luy ke von ung nam 2011 -Thoa gui ngay 12-8-2012" xfId="4209"/>
    <cellStyle name="T_Book1_Luy ke von ung nam 2011 -Thoa gui ngay 12-8-2012_CQ XAC DINH MAT BANG 2016 (Quảng Trị)" xfId="4210"/>
    <cellStyle name="T_Book1_Luy ke von ung nam 2011 -Thoa gui ngay 12-8-2012_CQ XAC DINH MAT BANG 2016 Thanh Hoa" xfId="4211"/>
    <cellStyle name="T_Book1_M 20" xfId="4212"/>
    <cellStyle name="T_Book1_M 20 2" xfId="4213"/>
    <cellStyle name="T_Book1_M 6" xfId="4214"/>
    <cellStyle name="T_Book1_M 6 2" xfId="4215"/>
    <cellStyle name="T_Book1_M 7" xfId="4216"/>
    <cellStyle name="T_Book1_M 7 2" xfId="4217"/>
    <cellStyle name="T_Book1_M TH" xfId="4218"/>
    <cellStyle name="T_Book1_M TH 2" xfId="4219"/>
    <cellStyle name="T_Book1_NHU CAU VA NGUON THUC HIEN CCTL CAP XA" xfId="4220"/>
    <cellStyle name="T_Book1_Nhu cau von ung truoc 2011 Tha h Hoa + Nge An gui TW" xfId="4221"/>
    <cellStyle name="T_Book1_Nhu cau von ung truoc 2011 Tha h Hoa + Nge An gui TW_CQ XAC DINH MAT BANG 2016 (Quảng Trị)" xfId="4222"/>
    <cellStyle name="T_Book1_Nhu cau von ung truoc 2011 Tha h Hoa + Nge An gui TW_CQ XAC DINH MAT BANG 2016 Thanh Hoa" xfId="4223"/>
    <cellStyle name="T_Book1_PHU LUC CHIEU SANG(13.6.2013)" xfId="4224"/>
    <cellStyle name="T_Book1_Phụ luc goi 5" xfId="4225"/>
    <cellStyle name="T_Book1_phu luc tong ket tinh hinh TH giai doan 03-10 (ngay 30)" xfId="4226"/>
    <cellStyle name="T_Book1_phu luc tong ket tinh hinh TH giai doan 03-10 (ngay 30)_CQ XAC DINH MAT BANG 2016 (Quảng Trị)" xfId="4227"/>
    <cellStyle name="T_Book1_phu luc tong ket tinh hinh TH giai doan 03-10 (ngay 30)_CQ XAC DINH MAT BANG 2016 Thanh Hoa" xfId="4228"/>
    <cellStyle name="T_Book1_PL bien phap cong trinh 22.9.2016" xfId="4229"/>
    <cellStyle name="T_Book1_Purchase moi - 090504" xfId="4230"/>
    <cellStyle name="T_Book1_Purchase moi - 090504_Bieu bang TLP 2016 huyện Lộc Hà 2" xfId="4231"/>
    <cellStyle name="T_Book1_Purchase moi - 090504_PL bien phap cong trinh 22.9.2016" xfId="4232"/>
    <cellStyle name="T_Book1_Purchase moi - 090504_TLP 2016 sửa lại gui STC 21.9.2016" xfId="4233"/>
    <cellStyle name="T_Book1_QL4 (211-217) TB gia 31-8-2006 sua NC-coma" xfId="4234"/>
    <cellStyle name="T_Book1_QL70_TC_Km188-197-in" xfId="4235"/>
    <cellStyle name="T_Book1_QUYET TOAN 6(1).5-NA" xfId="4236"/>
    <cellStyle name="T_Book1_ra soat phan cap 1 (cuoi in ra)" xfId="4237"/>
    <cellStyle name="T_Book1_Report preparation" xfId="4238"/>
    <cellStyle name="T_Book1_Report preparation_Bieu bang TLP 2016 huyện Lộc Hà 2" xfId="4239"/>
    <cellStyle name="T_Book1_Report preparation_PL bien phap cong trinh 22.9.2016" xfId="4240"/>
    <cellStyle name="T_Book1_Report preparation_TLP 2016 sửa lại gui STC 21.9.2016" xfId="4241"/>
    <cellStyle name="T_Book1_SĐT Công ty - Cụm, trạm" xfId="4242"/>
    <cellStyle name="T_Book1_Sheet1" xfId="4243"/>
    <cellStyle name="T_Book1_Sheet1_1" xfId="4244"/>
    <cellStyle name="T_Book1_Sua chua cum tuyen" xfId="4245"/>
    <cellStyle name="T_Book1_TABMIS 16.12.10" xfId="4246"/>
    <cellStyle name="T_Book1_TABMIS 16.12.10_Thành phố-Nhu cau CCTL 2016" xfId="4247"/>
    <cellStyle name="T_Book1_TABMIS chuyen nguon" xfId="4248"/>
    <cellStyle name="T_Book1_TABMIS chuyen nguon_Thành phố-Nhu cau CCTL 2016" xfId="4249"/>
    <cellStyle name="T_Book1_T-Bao cao chi 6 thang" xfId="4250"/>
    <cellStyle name="T_Book1_T-Bao cao chi 6 thang 2" xfId="4251"/>
    <cellStyle name="T_Book1_TD Khoi luong (TT05)G4" xfId="4252"/>
    <cellStyle name="T_Book1_TDT dieu chinh4.08 (GP-ST)" xfId="4253"/>
    <cellStyle name="T_Book1_TDT dieu chinh4.08Xq-Tn" xfId="4254"/>
    <cellStyle name="T_Book1_TH BHXH 2015" xfId="4255"/>
    <cellStyle name="T_Book1_TH chenh lech Quy Luong 2014 (Phuc)" xfId="4256"/>
    <cellStyle name="T_Book1_TH chenh lech Quy Luong 2014 (Phuc)_BHYT nguoi ngheo" xfId="4257"/>
    <cellStyle name="T_Book1_TH chenh lech Quy Luong 2014 (Phuc)_bo sung du toan  hong linh" xfId="4258"/>
    <cellStyle name="T_Book1_TH chenh lech Quy Luong 2014 (Phuc)_DT 2015 (chinh thuc)" xfId="4259"/>
    <cellStyle name="T_Book1_TH chenh lech Quy Luong 2014 (Phuc)_TH BHXH 2015" xfId="4260"/>
    <cellStyle name="T_Book1_TH Ket qua thao luan nam 2015 - Vong 1- TCT (Nhan)" xfId="4261"/>
    <cellStyle name="T_Book1_TH Ket qua thao luan nam 2015 - Vong 1- TCT (Nhan)_CQ XAC DINH MAT BANG 2016 (Quảng Trị)" xfId="4262"/>
    <cellStyle name="T_Book1_TH Ket qua thao luan nam 2015 - Vong 1- TCT (Nhan)_CQ XAC DINH MAT BANG 2016 Thanh Hoa" xfId="4263"/>
    <cellStyle name="T_Book1_TH ung tren 70%-Ra soat phap ly-8-6 (dung de chuyen vao vu TH)" xfId="4264"/>
    <cellStyle name="T_Book1_TH ung tren 70%-Ra soat phap ly-8-6 (dung de chuyen vao vu TH)_CQ XAC DINH MAT BANG 2016 (Quảng Trị)" xfId="4265"/>
    <cellStyle name="T_Book1_TH ung tren 70%-Ra soat phap ly-8-6 (dung de chuyen vao vu TH)_CQ XAC DINH MAT BANG 2016 Thanh Hoa" xfId="4266"/>
    <cellStyle name="T_Book1_TH y kien LD_KH 2010 Ca Nuoc 22-9-2011-Gui ca Vu" xfId="4267"/>
    <cellStyle name="T_Book1_TH y kien LD_KH 2010 Ca Nuoc 22-9-2011-Gui ca Vu_CQ XAC DINH MAT BANG 2016 (Quảng Trị)" xfId="4268"/>
    <cellStyle name="T_Book1_TH y kien LD_KH 2010 Ca Nuoc 22-9-2011-Gui ca Vu_CQ XAC DINH MAT BANG 2016 Thanh Hoa" xfId="4269"/>
    <cellStyle name="T_Book1_Thành phố-Nhu cau CCTL 2016" xfId="4270"/>
    <cellStyle name="T_Book1_thanh toan cau tran (dot 7)-" xfId="4271"/>
    <cellStyle name="T_Book1_thanh toan dot 5" xfId="4272"/>
    <cellStyle name="T_Book1_thanh_toan_cau_tran_dot_12" xfId="4273"/>
    <cellStyle name="T_Book1_thanh_toandot_14" xfId="4274"/>
    <cellStyle name="T_Book1_Thiet bi" xfId="4275"/>
    <cellStyle name="T_Book1_Thiet bi_CQ XAC DINH MAT BANG 2016 (Quảng Trị)" xfId="4276"/>
    <cellStyle name="T_Book1_Thiet bi_CQ XAC DINH MAT BANG 2016 Thanh Hoa" xfId="4277"/>
    <cellStyle name="T_Book1_THU NS den 21.12.2014" xfId="4278"/>
    <cellStyle name="T_Book1_TLP 2016 sửa lại gui STC 21.9.2016" xfId="4279"/>
    <cellStyle name="T_Book1_TN - Ho tro khac 2011" xfId="4280"/>
    <cellStyle name="T_Book1_TN - Ho tro khac 2011_CQ XAC DINH MAT BANG 2016 (Quảng Trị)" xfId="4281"/>
    <cellStyle name="T_Book1_TN - Ho tro khac 2011_CQ XAC DINH MAT BANG 2016 Thanh Hoa" xfId="4282"/>
    <cellStyle name="T_Book1_Tong hop" xfId="4283"/>
    <cellStyle name="T_Book1_TT Giai doan 1" xfId="4284"/>
    <cellStyle name="T_Book1_ung truoc 2011 NSTW Thanh Hoa + Nge An gui Thu 12-5" xfId="4285"/>
    <cellStyle name="T_Book1_ung truoc 2011 NSTW Thanh Hoa + Nge An gui Thu 12-5_CQ XAC DINH MAT BANG 2016 (Quảng Trị)" xfId="4286"/>
    <cellStyle name="T_Book1_ung truoc 2011 NSTW Thanh Hoa + Nge An gui Thu 12-5_CQ XAC DINH MAT BANG 2016 Thanh Hoa" xfId="4287"/>
    <cellStyle name="T_Book1_" xfId="4288"/>
    <cellStyle name="T_Book1__Thành phố-Nhu cau CCTL 2016" xfId="4289"/>
    <cellStyle name="T_Book2" xfId="4290"/>
    <cellStyle name="T_Book2_PHU LUC CHIEU SANG(13.6.2013)" xfId="4291"/>
    <cellStyle name="T_Book2_Sheet1" xfId="4292"/>
    <cellStyle name="T_Budget schedule 1H08_Acc dept" xfId="4293"/>
    <cellStyle name="T_Budget schedule 1H08_Acc dept_Bieu bang TLP 2016 huyện Lộc Hà 2" xfId="4294"/>
    <cellStyle name="T_Budget schedule 1H08_Acc dept_PL bien phap cong trinh 22.9.2016" xfId="4295"/>
    <cellStyle name="T_Budget schedule 1H08_Acc dept_TLP 2016 sửa lại gui STC 21.9.2016" xfId="4296"/>
    <cellStyle name="T_Cac bao cao TB  Milk-Yomilk-co Ke- CK 1-Vinh Thang" xfId="4297"/>
    <cellStyle name="T_Cac bao cao TB  Milk-Yomilk-co Ke- CK 1-Vinh Thang_Bieu bang TLP 2016 huyện Lộc Hà 2" xfId="4298"/>
    <cellStyle name="T_Cac bao cao TB  Milk-Yomilk-co Ke- CK 1-Vinh Thang_Budget schedule 1H08_Acc dept" xfId="4299"/>
    <cellStyle name="T_Cac bao cao TB  Milk-Yomilk-co Ke- CK 1-Vinh Thang_Budget schedule 1H08_Acc dept_Bieu bang TLP 2016 huyện Lộc Hà 2" xfId="4300"/>
    <cellStyle name="T_Cac bao cao TB  Milk-Yomilk-co Ke- CK 1-Vinh Thang_Budget schedule 1H08_Acc dept_PL bien phap cong trinh 22.9.2016" xfId="4301"/>
    <cellStyle name="T_Cac bao cao TB  Milk-Yomilk-co Ke- CK 1-Vinh Thang_Budget schedule 1H08_Acc dept_TLP 2016 sửa lại gui STC 21.9.2016" xfId="4302"/>
    <cellStyle name="T_Cac bao cao TB  Milk-Yomilk-co Ke- CK 1-Vinh Thang_PL bien phap cong trinh 22.9.2016" xfId="4303"/>
    <cellStyle name="T_Cac bao cao TB  Milk-Yomilk-co Ke- CK 1-Vinh Thang_Purchase moi - 090504" xfId="4304"/>
    <cellStyle name="T_Cac bao cao TB  Milk-Yomilk-co Ke- CK 1-Vinh Thang_Purchase moi - 090504_Bieu bang TLP 2016 huyện Lộc Hà 2" xfId="4305"/>
    <cellStyle name="T_Cac bao cao TB  Milk-Yomilk-co Ke- CK 1-Vinh Thang_Purchase moi - 090504_PL bien phap cong trinh 22.9.2016" xfId="4306"/>
    <cellStyle name="T_Cac bao cao TB  Milk-Yomilk-co Ke- CK 1-Vinh Thang_Purchase moi - 090504_TLP 2016 sửa lại gui STC 21.9.2016" xfId="4307"/>
    <cellStyle name="T_Cac bao cao TB  Milk-Yomilk-co Ke- CK 1-Vinh Thang_ra soat phan cap 1 (cuoi in ra)" xfId="4308"/>
    <cellStyle name="T_Cac bao cao TB  Milk-Yomilk-co Ke- CK 1-Vinh Thang_Report preparation" xfId="4309"/>
    <cellStyle name="T_Cac bao cao TB  Milk-Yomilk-co Ke- CK 1-Vinh Thang_Report preparation_Bieu bang TLP 2016 huyện Lộc Hà 2" xfId="4310"/>
    <cellStyle name="T_Cac bao cao TB  Milk-Yomilk-co Ke- CK 1-Vinh Thang_Report preparation_PL bien phap cong trinh 22.9.2016" xfId="4311"/>
    <cellStyle name="T_Cac bao cao TB  Milk-Yomilk-co Ke- CK 1-Vinh Thang_Report preparation_TLP 2016 sửa lại gui STC 21.9.2016" xfId="4312"/>
    <cellStyle name="T_Cac bao cao TB  Milk-Yomilk-co Ke- CK 1-Vinh Thang_TLP 2016 sửa lại gui STC 21.9.2016" xfId="4313"/>
    <cellStyle name="T_Calculate Plan 2008" xfId="4314"/>
    <cellStyle name="T_Calculate Plan 2008_Bieu bang TLP 2016 huyện Lộc Hà 2" xfId="4315"/>
    <cellStyle name="T_Calculate Plan 2008_PL bien phap cong trinh 22.9.2016" xfId="4316"/>
    <cellStyle name="T_Calculate Plan 2008_TLP 2016 sửa lại gui STC 21.9.2016" xfId="4317"/>
    <cellStyle name="T_Calculation of Annex 4_22.10.06" xfId="4318"/>
    <cellStyle name="T_Calculation of Annex 4_22.10.06_1. BoQ 1 to 17_DS" xfId="4319"/>
    <cellStyle name="T_Calculation of Annex 4_22.10.06_1. BoQ 1 to 33_AnDuong" xfId="4320"/>
    <cellStyle name="T_Calculation of Annex 4_22.10.06_1. BoQ 1 to 34_AnDuong" xfId="4321"/>
    <cellStyle name="T_Calculation of Annex 4_22.10.06_1. BoQ 1 to 38_NguLao_23 Sep 09" xfId="4322"/>
    <cellStyle name="T_Calculation of Annex 4_22.10.06_1. BoQ 1 to 38_NguLao_Final" xfId="4323"/>
    <cellStyle name="T_Calculation of Annex 4_22.10.06_1. BoQ 1 to 42_KimSon" xfId="4324"/>
    <cellStyle name="T_Calculation of Annex 4_22.10.06_1. BoQ 1 to 42_NguLao" xfId="4325"/>
    <cellStyle name="T_Calculation of Annex 4_22.10.06_1. DuToan_AnDuong_Eng_23 Sep 09" xfId="4326"/>
    <cellStyle name="T_Calculation of Annex 4_22.10.06_2. DuToan_DoSon_Eng_23 Sep 09" xfId="4327"/>
    <cellStyle name="T_Cao do mong cong, phai tuyen" xfId="4328"/>
    <cellStyle name="T_Cao do mong cong, phai tuyen 2" xfId="4329"/>
    <cellStyle name="T_Cao do mong cong, phai tuyen_NHU CAU VA NGUON THUC HIEN CCTL CAP XA" xfId="4330"/>
    <cellStyle name="T_Cao do mong cong, phai tuyen_Thành phố-Nhu cau CCTL 2016" xfId="4331"/>
    <cellStyle name="T_Cao do mong cong, phai tuyen_TONG HOP QUYET TOAN THANH PHO 2013" xfId="4332"/>
    <cellStyle name="T_Cau ha loi HD Truongthinh" xfId="4333"/>
    <cellStyle name="T_Cau ha loi HD Truongthinh 2" xfId="4334"/>
    <cellStyle name="T_Cau ha loi HD Truongthinh_TONG HOP QUYET TOAN THANH PHO 2013" xfId="4335"/>
    <cellStyle name="T_Cau Phu Phuong" xfId="4336"/>
    <cellStyle name="T_Cau Phu Phuong 2" xfId="4337"/>
    <cellStyle name="T_Cau Phu Phuong_5. Du toan dien chieu sang" xfId="4338"/>
    <cellStyle name="T_Cau Phu Phuong_TONG HOP QUYET TOAN THANH PHO 2013" xfId="4339"/>
    <cellStyle name="T_CDKT" xfId="4340"/>
    <cellStyle name="T_CDKT 2" xfId="4341"/>
    <cellStyle name="T_CDKT_Bang Gia" xfId="4342"/>
    <cellStyle name="T_CDKT_Bang Gia_thanh toan cau tran (dot 7)-" xfId="4343"/>
    <cellStyle name="T_CDKT_Bang Gia_thanh_toan_cau_tran_dot_12" xfId="4344"/>
    <cellStyle name="T_CDKT_Bang Gia_thanh_toandot_14" xfId="4345"/>
    <cellStyle name="T_CDKT_Book1" xfId="4346"/>
    <cellStyle name="T_CDKT_KLNMD" xfId="4347"/>
    <cellStyle name="T_CDKT_Phụ luc goi 5" xfId="4348"/>
    <cellStyle name="T_CDKT_thanh toan cau tran (dot 7)-" xfId="4349"/>
    <cellStyle name="T_CDKT_thanh_toan_cau_tran_dot_12" xfId="4350"/>
    <cellStyle name="T_CDKT_thanh_toandot_14" xfId="4351"/>
    <cellStyle name="T_CDKT_TONG HOP QUYET TOAN THANH PHO 2013" xfId="4352"/>
    <cellStyle name="T_cham diem Milk chu ky2-ANH MINH" xfId="4353"/>
    <cellStyle name="T_cham diem Milk chu ky2-ANH MINH_Analysis Transport" xfId="4354"/>
    <cellStyle name="T_cham diem Milk chu ky2-ANH MINH_Analysis Transport_Bieu bang TLP 2016 huyện Lộc Hà 2" xfId="4355"/>
    <cellStyle name="T_cham diem Milk chu ky2-ANH MINH_Analysis Transport_PL bien phap cong trinh 22.9.2016" xfId="4356"/>
    <cellStyle name="T_cham diem Milk chu ky2-ANH MINH_Analysis Transport_TLP 2016 sửa lại gui STC 21.9.2016" xfId="4357"/>
    <cellStyle name="T_cham diem Milk chu ky2-ANH MINH_Bieu bang TLP 2016 huyện Lộc Hà 2" xfId="4358"/>
    <cellStyle name="T_cham diem Milk chu ky2-ANH MINH_Budget schedule 1H08_Acc dept" xfId="4359"/>
    <cellStyle name="T_cham diem Milk chu ky2-ANH MINH_Budget schedule 1H08_Acc dept_Bieu bang TLP 2016 huyện Lộc Hà 2" xfId="4360"/>
    <cellStyle name="T_cham diem Milk chu ky2-ANH MINH_Budget schedule 1H08_Acc dept_PL bien phap cong trinh 22.9.2016" xfId="4361"/>
    <cellStyle name="T_cham diem Milk chu ky2-ANH MINH_Budget schedule 1H08_Acc dept_TLP 2016 sửa lại gui STC 21.9.2016" xfId="4362"/>
    <cellStyle name="T_cham diem Milk chu ky2-ANH MINH_Calculate Plan 2008" xfId="4363"/>
    <cellStyle name="T_cham diem Milk chu ky2-ANH MINH_Calculate Plan 2008_Bieu bang TLP 2016 huyện Lộc Hà 2" xfId="4364"/>
    <cellStyle name="T_cham diem Milk chu ky2-ANH MINH_Calculate Plan 2008_PL bien phap cong trinh 22.9.2016" xfId="4365"/>
    <cellStyle name="T_cham diem Milk chu ky2-ANH MINH_Calculate Plan 2008_TLP 2016 sửa lại gui STC 21.9.2016" xfId="4366"/>
    <cellStyle name="T_cham diem Milk chu ky2-ANH MINH_PL bien phap cong trinh 22.9.2016" xfId="4367"/>
    <cellStyle name="T_cham diem Milk chu ky2-ANH MINH_Purchase moi - 090504" xfId="4368"/>
    <cellStyle name="T_cham diem Milk chu ky2-ANH MINH_Purchase moi - 090504_Bieu bang TLP 2016 huyện Lộc Hà 2" xfId="4369"/>
    <cellStyle name="T_cham diem Milk chu ky2-ANH MINH_Purchase moi - 090504_PL bien phap cong trinh 22.9.2016" xfId="4370"/>
    <cellStyle name="T_cham diem Milk chu ky2-ANH MINH_Purchase moi - 090504_TLP 2016 sửa lại gui STC 21.9.2016" xfId="4371"/>
    <cellStyle name="T_cham diem Milk chu ky2-ANH MINH_ra soat phan cap 1 (cuoi in ra)" xfId="4372"/>
    <cellStyle name="T_cham diem Milk chu ky2-ANH MINH_Report preparation" xfId="4373"/>
    <cellStyle name="T_cham diem Milk chu ky2-ANH MINH_Report preparation_Bieu bang TLP 2016 huyện Lộc Hà 2" xfId="4374"/>
    <cellStyle name="T_cham diem Milk chu ky2-ANH MINH_Report preparation_PL bien phap cong trinh 22.9.2016" xfId="4375"/>
    <cellStyle name="T_cham diem Milk chu ky2-ANH MINH_Report preparation_TLP 2016 sửa lại gui STC 21.9.2016" xfId="4376"/>
    <cellStyle name="T_cham diem Milk chu ky2-ANH MINH_Sale result 2008" xfId="4377"/>
    <cellStyle name="T_cham diem Milk chu ky2-ANH MINH_Sale result 2008_Bieu bang TLP 2016 huyện Lộc Hà 2" xfId="4378"/>
    <cellStyle name="T_cham diem Milk chu ky2-ANH MINH_Sale result 2008_PL bien phap cong trinh 22.9.2016" xfId="4379"/>
    <cellStyle name="T_cham diem Milk chu ky2-ANH MINH_Sale result 2008_TLP 2016 sửa lại gui STC 21.9.2016" xfId="4380"/>
    <cellStyle name="T_cham diem Milk chu ky2-ANH MINH_TLP 2016 sửa lại gui STC 21.9.2016" xfId="4381"/>
    <cellStyle name="T_cham trung bay ck 1 m.Bac milk co ke 2" xfId="4382"/>
    <cellStyle name="T_cham trung bay ck 1 m.Bac milk co ke 2_Analysis Transport" xfId="4383"/>
    <cellStyle name="T_cham trung bay ck 1 m.Bac milk co ke 2_Analysis Transport_Bieu bang TLP 2016 huyện Lộc Hà 2" xfId="4384"/>
    <cellStyle name="T_cham trung bay ck 1 m.Bac milk co ke 2_Analysis Transport_PL bien phap cong trinh 22.9.2016" xfId="4385"/>
    <cellStyle name="T_cham trung bay ck 1 m.Bac milk co ke 2_Analysis Transport_TLP 2016 sửa lại gui STC 21.9.2016" xfId="4386"/>
    <cellStyle name="T_cham trung bay ck 1 m.Bac milk co ke 2_Bieu bang TLP 2016 huyện Lộc Hà 2" xfId="4387"/>
    <cellStyle name="T_cham trung bay ck 1 m.Bac milk co ke 2_Budget schedule 1H08_Acc dept" xfId="4388"/>
    <cellStyle name="T_cham trung bay ck 1 m.Bac milk co ke 2_Budget schedule 1H08_Acc dept_Bieu bang TLP 2016 huyện Lộc Hà 2" xfId="4389"/>
    <cellStyle name="T_cham trung bay ck 1 m.Bac milk co ke 2_Budget schedule 1H08_Acc dept_PL bien phap cong trinh 22.9.2016" xfId="4390"/>
    <cellStyle name="T_cham trung bay ck 1 m.Bac milk co ke 2_Budget schedule 1H08_Acc dept_TLP 2016 sửa lại gui STC 21.9.2016" xfId="4391"/>
    <cellStyle name="T_cham trung bay ck 1 m.Bac milk co ke 2_Calculate Plan 2008" xfId="4392"/>
    <cellStyle name="T_cham trung bay ck 1 m.Bac milk co ke 2_Calculate Plan 2008_Bieu bang TLP 2016 huyện Lộc Hà 2" xfId="4393"/>
    <cellStyle name="T_cham trung bay ck 1 m.Bac milk co ke 2_Calculate Plan 2008_PL bien phap cong trinh 22.9.2016" xfId="4394"/>
    <cellStyle name="T_cham trung bay ck 1 m.Bac milk co ke 2_Calculate Plan 2008_TLP 2016 sửa lại gui STC 21.9.2016" xfId="4395"/>
    <cellStyle name="T_cham trung bay ck 1 m.Bac milk co ke 2_PL bien phap cong trinh 22.9.2016" xfId="4396"/>
    <cellStyle name="T_cham trung bay ck 1 m.Bac milk co ke 2_Purchase moi - 090504" xfId="4397"/>
    <cellStyle name="T_cham trung bay ck 1 m.Bac milk co ke 2_Purchase moi - 090504_Bieu bang TLP 2016 huyện Lộc Hà 2" xfId="4398"/>
    <cellStyle name="T_cham trung bay ck 1 m.Bac milk co ke 2_Purchase moi - 090504_PL bien phap cong trinh 22.9.2016" xfId="4399"/>
    <cellStyle name="T_cham trung bay ck 1 m.Bac milk co ke 2_Purchase moi - 090504_TLP 2016 sửa lại gui STC 21.9.2016" xfId="4400"/>
    <cellStyle name="T_cham trung bay ck 1 m.Bac milk co ke 2_ra soat phan cap 1 (cuoi in ra)" xfId="4401"/>
    <cellStyle name="T_cham trung bay ck 1 m.Bac milk co ke 2_Report preparation" xfId="4402"/>
    <cellStyle name="T_cham trung bay ck 1 m.Bac milk co ke 2_Report preparation_Bieu bang TLP 2016 huyện Lộc Hà 2" xfId="4403"/>
    <cellStyle name="T_cham trung bay ck 1 m.Bac milk co ke 2_Report preparation_PL bien phap cong trinh 22.9.2016" xfId="4404"/>
    <cellStyle name="T_cham trung bay ck 1 m.Bac milk co ke 2_Report preparation_TLP 2016 sửa lại gui STC 21.9.2016" xfId="4405"/>
    <cellStyle name="T_cham trung bay ck 1 m.Bac milk co ke 2_Sale result 2008" xfId="4406"/>
    <cellStyle name="T_cham trung bay ck 1 m.Bac milk co ke 2_Sale result 2008_Bieu bang TLP 2016 huyện Lộc Hà 2" xfId="4407"/>
    <cellStyle name="T_cham trung bay ck 1 m.Bac milk co ke 2_Sale result 2008_PL bien phap cong trinh 22.9.2016" xfId="4408"/>
    <cellStyle name="T_cham trung bay ck 1 m.Bac milk co ke 2_Sale result 2008_TLP 2016 sửa lại gui STC 21.9.2016" xfId="4409"/>
    <cellStyle name="T_cham trung bay ck 1 m.Bac milk co ke 2_TLP 2016 sửa lại gui STC 21.9.2016" xfId="4410"/>
    <cellStyle name="T_cham trung bay yao smart milk ck 2 mien Bac" xfId="4411"/>
    <cellStyle name="T_cham trung bay yao smart milk ck 2 mien Bac_Bieu bang TLP 2016 huyện Lộc Hà 2" xfId="4412"/>
    <cellStyle name="T_cham trung bay yao smart milk ck 2 mien Bac_Budget schedule 1H08_Acc dept" xfId="4413"/>
    <cellStyle name="T_cham trung bay yao smart milk ck 2 mien Bac_Budget schedule 1H08_Acc dept_Bieu bang TLP 2016 huyện Lộc Hà 2" xfId="4414"/>
    <cellStyle name="T_cham trung bay yao smart milk ck 2 mien Bac_Budget schedule 1H08_Acc dept_PL bien phap cong trinh 22.9.2016" xfId="4415"/>
    <cellStyle name="T_cham trung bay yao smart milk ck 2 mien Bac_Budget schedule 1H08_Acc dept_TLP 2016 sửa lại gui STC 21.9.2016" xfId="4416"/>
    <cellStyle name="T_cham trung bay yao smart milk ck 2 mien Bac_PL bien phap cong trinh 22.9.2016" xfId="4417"/>
    <cellStyle name="T_cham trung bay yao smart milk ck 2 mien Bac_Purchase moi - 090504" xfId="4418"/>
    <cellStyle name="T_cham trung bay yao smart milk ck 2 mien Bac_Purchase moi - 090504_Bieu bang TLP 2016 huyện Lộc Hà 2" xfId="4419"/>
    <cellStyle name="T_cham trung bay yao smart milk ck 2 mien Bac_Purchase moi - 090504_PL bien phap cong trinh 22.9.2016" xfId="4420"/>
    <cellStyle name="T_cham trung bay yao smart milk ck 2 mien Bac_Purchase moi - 090504_TLP 2016 sửa lại gui STC 21.9.2016" xfId="4421"/>
    <cellStyle name="T_cham trung bay yao smart milk ck 2 mien Bac_ra soat phan cap 1 (cuoi in ra)" xfId="4422"/>
    <cellStyle name="T_cham trung bay yao smart milk ck 2 mien Bac_Report preparation" xfId="4423"/>
    <cellStyle name="T_cham trung bay yao smart milk ck 2 mien Bac_Report preparation_Bieu bang TLP 2016 huyện Lộc Hà 2" xfId="4424"/>
    <cellStyle name="T_cham trung bay yao smart milk ck 2 mien Bac_Report preparation_PL bien phap cong trinh 22.9.2016" xfId="4425"/>
    <cellStyle name="T_cham trung bay yao smart milk ck 2 mien Bac_Report preparation_TLP 2016 sửa lại gui STC 21.9.2016" xfId="4426"/>
    <cellStyle name="T_cham trung bay yao smart milk ck 2 mien Bac_TLP 2016 sửa lại gui STC 21.9.2016" xfId="4427"/>
    <cellStyle name="T_Chi tiet Du toan 2010 TP_ chinh 14.12.09" xfId="4428"/>
    <cellStyle name="T_Chi tiet Du toan 2010 TP_ chinh 14.12.09 2" xfId="4429"/>
    <cellStyle name="T_Chi tiet Du toan 2010 TP_ chinh 14.12.09 2_Thành phố-Nhu cau CCTL 2016" xfId="4430"/>
    <cellStyle name="T_Chi tiet Du toan 2010 TP_ chinh 14.12.09_1. DU TOAN CHI 2014_KHOI QH-PX (duthao).10.10" xfId="4431"/>
    <cellStyle name="T_Chi tiet Du toan 2010 TP_ chinh 14.12.09_1. DU TOAN CHI 2014_KHOI QH-PX (duthao).10.10_Thành phố-Nhu cau CCTL 2016" xfId="4432"/>
    <cellStyle name="T_Chi tiet Du toan 2010 TP_ chinh 14.12.09_1. DU TOAN CHI 2014_KHOI QH-PX (duthao).9.10(hop LC)-sua" xfId="4433"/>
    <cellStyle name="T_Chi tiet Du toan 2010 TP_ chinh 14.12.09_1. DU TOAN CHI 2014_KHOI QH-PX (duthao).9.10(hop LC)-sua_Thành phố-Nhu cau CCTL 2016" xfId="4434"/>
    <cellStyle name="T_Chi tiet Du toan 2010 TP_ chinh 14.12.09_2. Cac chinh sach an sinh DT2012, XD DT2013 (Q.H)" xfId="4435"/>
    <cellStyle name="T_Chi tiet Du toan 2010 TP_ chinh 14.12.09_2. Cac chinh sach an sinh DT2012, XD DT2013 (Q.H)_Thành phố-Nhu cau CCTL 2016" xfId="4436"/>
    <cellStyle name="T_Chi tiet Du toan 2010 TP_ chinh 14.12.09_4. Cac Phu luc co so tinh DT_2012 (ngocthu)" xfId="4437"/>
    <cellStyle name="T_Chi tiet Du toan 2010 TP_ chinh 14.12.09_4. Cac Phu luc co so tinh DT_2012 (ngocthu)_Thành phố-Nhu cau CCTL 2016" xfId="4438"/>
    <cellStyle name="T_Chi tiet Du toan 2010 TP_ chinh 14.12.09_4. Cac Phu luc co so tinh DT_2012 (ngocthu)-a" xfId="4439"/>
    <cellStyle name="T_Chi tiet Du toan 2010 TP_ chinh 14.12.09_4. Cac Phu luc co so tinh DT_2012 (ngocthu)-a_Thành phố-Nhu cau CCTL 2016" xfId="4440"/>
    <cellStyle name="T_Chi tiet Du toan 2010 TP_ chinh 14.12.09_4. Cac Phu luc co so tinh DT_2012 (ngocthu)-chinhthuc" xfId="4441"/>
    <cellStyle name="T_Chi tiet Du toan 2010 TP_ chinh 14.12.09_4. Cac Phu luc co so tinh DT_2012 (ngocthu)-chinhthuc_Thành phố-Nhu cau CCTL 2016" xfId="4442"/>
    <cellStyle name="T_Chi tiet Du toan 2010 TP_ chinh 14.12.09_4.BIEU MAU CAC PHU LUC CO SO TINH DT_2012 (ngocthu)" xfId="4443"/>
    <cellStyle name="T_Chi tiet Du toan 2010 TP_ chinh 14.12.09_4.BIEU MAU CAC PHU LUC CO SO TINH DT_2012 (ngocthu).a" xfId="4444"/>
    <cellStyle name="T_Chi tiet Du toan 2010 TP_ chinh 14.12.09_4.BIEU MAU CAC PHU LUC CO SO TINH DT_2012 (ngocthu).a_Thành phố-Nhu cau CCTL 2016" xfId="4445"/>
    <cellStyle name="T_Chi tiet Du toan 2010 TP_ chinh 14.12.09_4.BIEU MAU CAC PHU LUC CO SO TINH DT_2012 (ngocthu)_Thành phố-Nhu cau CCTL 2016" xfId="4446"/>
    <cellStyle name="T_Chi tiet Du toan 2010 TP_ chinh 14.12.09_BIEU MAU CAC PHU LUC CO SO TINH DT_2011" xfId="4447"/>
    <cellStyle name="T_Chi tiet Du toan 2010 TP_ chinh 14.12.09_BIEU MAU CAC PHU LUC CO SO TINH DT_2011_Thành phố-Nhu cau CCTL 2016" xfId="4448"/>
    <cellStyle name="T_Chi tiet Du toan 2010 TP_ chinh 14.12.09_BIEU MAU CAC PHU LUC CO SO TINH DT_2012" xfId="4449"/>
    <cellStyle name="T_Chi tiet Du toan 2010 TP_ chinh 14.12.09_BIEU MAU CAC PHU LUC CO SO TINH DT_2012_Thành phố-Nhu cau CCTL 2016" xfId="4450"/>
    <cellStyle name="T_Chi tiet Du toan 2010 TP_ chinh 14.12.09_BIEU MAU XAY DUNG DU TOAN 2013 (DU THAO n)" xfId="4451"/>
    <cellStyle name="T_Chi tiet Du toan 2010 TP_ chinh 14.12.09_BIEU MAU XAY DUNG DU TOAN 2013 (DU THAO n)_Thành phố-Nhu cau CCTL 2016" xfId="4452"/>
    <cellStyle name="T_Chi tiet Du toan 2010 TP_ chinh 14.12.09_Book1" xfId="4453"/>
    <cellStyle name="T_Chi tiet Du toan 2010 TP_ chinh 14.12.09_Book1_Thành phố-Nhu cau CCTL 2016" xfId="4454"/>
    <cellStyle name="T_Chi tiet Du toan 2010 TP_ chinh 14.12.09_Book3" xfId="4455"/>
    <cellStyle name="T_Chi tiet Du toan 2010 TP_ chinh 14.12.09_Book3_Thành phố-Nhu cau CCTL 2016" xfId="4456"/>
    <cellStyle name="T_Chi tiet Du toan 2010 TP_ chinh 14.12.09_Co so tinh su nghiep giao duc (chinh thuc)" xfId="4457"/>
    <cellStyle name="T_Chi tiet Du toan 2010 TP_ chinh 14.12.09_Co so tinh su nghiep giao duc (chinh thuc)_Thành phố-Nhu cau CCTL 2016" xfId="4458"/>
    <cellStyle name="T_Chi tiet Du toan 2010 TP_ chinh 14.12.09_DU TOAN 2012_KHOI QH-PX (02-12-2011) QUYNH" xfId="4459"/>
    <cellStyle name="T_Chi tiet Du toan 2010 TP_ chinh 14.12.09_DU TOAN 2012_KHOI QH-PX (02-12-2011) QUYNH_Thành phố-Nhu cau CCTL 2016" xfId="4460"/>
    <cellStyle name="T_Chi tiet Du toan 2010 TP_ chinh 14.12.09_DU TOAN 2012_KHOI QH-PX (30-11-2011)" xfId="4461"/>
    <cellStyle name="T_Chi tiet Du toan 2010 TP_ chinh 14.12.09_DU TOAN 2012_KHOI QH-PX (30-11-2011)_Thành phố-Nhu cau CCTL 2016" xfId="4462"/>
    <cellStyle name="T_Chi tiet Du toan 2010 TP_ chinh 14.12.09_DU TOAN 2012_KHOI QH-PX (Ngay 08-12-2011)" xfId="4463"/>
    <cellStyle name="T_Chi tiet Du toan 2010 TP_ chinh 14.12.09_DU TOAN 2012_KHOI QH-PX (Ngay 08-12-2011)_Thành phố-Nhu cau CCTL 2016" xfId="4464"/>
    <cellStyle name="T_Chi tiet Du toan 2010 TP_ chinh 14.12.09_DU TOAN 2012_KHOI QH-PX (Ngay 17-11-2011)" xfId="4465"/>
    <cellStyle name="T_Chi tiet Du toan 2010 TP_ chinh 14.12.09_DU TOAN 2012_KHOI QH-PX (Ngay 17-11-2011)_Thành phố-Nhu cau CCTL 2016" xfId="4466"/>
    <cellStyle name="T_Chi tiet Du toan 2010 TP_ chinh 14.12.09_DU TOAN 2012_KHOI QH-PX (Ngay 28-11-2011)" xfId="4467"/>
    <cellStyle name="T_Chi tiet Du toan 2010 TP_ chinh 14.12.09_DU TOAN 2012_KHOI QH-PX (Ngay 28-11-2011)_Thành phố-Nhu cau CCTL 2016" xfId="4468"/>
    <cellStyle name="T_Chi tiet Du toan 2010 TP_ chinh 14.12.09_DU TOAN CHI 2012_KHOI QH-PX (08-12-2011)" xfId="4469"/>
    <cellStyle name="T_Chi tiet Du toan 2010 TP_ chinh 14.12.09_DU TOAN CHI 2012_KHOI QH-PX (08-12-2011)_Thành phố-Nhu cau CCTL 2016" xfId="4470"/>
    <cellStyle name="T_Chi tiet Du toan 2010 TP_ chinh 14.12.09_DU TOAN CHI 2012_KHOI QH-PX (13-12-2011-Hoan chinh theo y kien anh Dung)" xfId="4471"/>
    <cellStyle name="T_Chi tiet Du toan 2010 TP_ chinh 14.12.09_DU TOAN CHI 2012_KHOI QH-PX (13-12-2011-Hoan chinh theo y kien anh Dung)_Thành phố-Nhu cau CCTL 2016" xfId="4472"/>
    <cellStyle name="T_Chi tiet Du toan 2010 TP_ chinh 14.12.09_So lieu co ban" xfId="4473"/>
    <cellStyle name="T_Chi tiet Du toan 2010 TP_ chinh 14.12.09_So lieu co ban_Thành phố-Nhu cau CCTL 2016" xfId="4474"/>
    <cellStyle name="T_Chi tiet Du toan 2010 TP_ chinh 14.12.09_Thành phố-Nhu cau CCTL 2016" xfId="4475"/>
    <cellStyle name="T_Chi tiet Du toan 2010 TP_ chinh 18.12.09_UB sua" xfId="4476"/>
    <cellStyle name="T_Chi tiet Du toan 2010 TP_ chinh 18.12.09_UB sua 2" xfId="4477"/>
    <cellStyle name="T_Chi tiet Du toan 2010 TP_ chinh 18.12.09_UB sua 2_Thành phố-Nhu cau CCTL 2016" xfId="4478"/>
    <cellStyle name="T_Chi tiet Du toan 2010 TP_ chinh 18.12.09_UB sua_1. DU TOAN CHI 2014_KHOI QH-PX (duthao).10.10" xfId="4479"/>
    <cellStyle name="T_Chi tiet Du toan 2010 TP_ chinh 18.12.09_UB sua_1. DU TOAN CHI 2014_KHOI QH-PX (duthao).10.10_Thành phố-Nhu cau CCTL 2016" xfId="4480"/>
    <cellStyle name="T_Chi tiet Du toan 2010 TP_ chinh 18.12.09_UB sua_1. DU TOAN CHI 2014_KHOI QH-PX (duthao).9.10(hop LC)-sua" xfId="4481"/>
    <cellStyle name="T_Chi tiet Du toan 2010 TP_ chinh 18.12.09_UB sua_1. DU TOAN CHI 2014_KHOI QH-PX (duthao).9.10(hop LC)-sua_Thành phố-Nhu cau CCTL 2016" xfId="4482"/>
    <cellStyle name="T_Chi tiet Du toan 2010 TP_ chinh 18.12.09_UB sua_2. Cac chinh sach an sinh DT2012, XD DT2013 (Q.H)" xfId="4483"/>
    <cellStyle name="T_Chi tiet Du toan 2010 TP_ chinh 18.12.09_UB sua_2. Cac chinh sach an sinh DT2012, XD DT2013 (Q.H)_Thành phố-Nhu cau CCTL 2016" xfId="4484"/>
    <cellStyle name="T_Chi tiet Du toan 2010 TP_ chinh 18.12.09_UB sua_4. Cac Phu luc co so tinh DT_2012 (ngocthu)" xfId="4485"/>
    <cellStyle name="T_Chi tiet Du toan 2010 TP_ chinh 18.12.09_UB sua_4. Cac Phu luc co so tinh DT_2012 (ngocthu)_Thành phố-Nhu cau CCTL 2016" xfId="4486"/>
    <cellStyle name="T_Chi tiet Du toan 2010 TP_ chinh 18.12.09_UB sua_4. Cac Phu luc co so tinh DT_2012 (ngocthu)-a" xfId="4487"/>
    <cellStyle name="T_Chi tiet Du toan 2010 TP_ chinh 18.12.09_UB sua_4. Cac Phu luc co so tinh DT_2012 (ngocthu)-a_Thành phố-Nhu cau CCTL 2016" xfId="4488"/>
    <cellStyle name="T_Chi tiet Du toan 2010 TP_ chinh 18.12.09_UB sua_4. Cac Phu luc co so tinh DT_2012 (ngocthu)-chinhthuc" xfId="4489"/>
    <cellStyle name="T_Chi tiet Du toan 2010 TP_ chinh 18.12.09_UB sua_4. Cac Phu luc co so tinh DT_2012 (ngocthu)-chinhthuc_Thành phố-Nhu cau CCTL 2016" xfId="4490"/>
    <cellStyle name="T_Chi tiet Du toan 2010 TP_ chinh 18.12.09_UB sua_4.BIEU MAU CAC PHU LUC CO SO TINH DT_2012 (ngocthu)" xfId="4491"/>
    <cellStyle name="T_Chi tiet Du toan 2010 TP_ chinh 18.12.09_UB sua_4.BIEU MAU CAC PHU LUC CO SO TINH DT_2012 (ngocthu).a" xfId="4492"/>
    <cellStyle name="T_Chi tiet Du toan 2010 TP_ chinh 18.12.09_UB sua_4.BIEU MAU CAC PHU LUC CO SO TINH DT_2012 (ngocthu).a_Thành phố-Nhu cau CCTL 2016" xfId="4493"/>
    <cellStyle name="T_Chi tiet Du toan 2010 TP_ chinh 18.12.09_UB sua_4.BIEU MAU CAC PHU LUC CO SO TINH DT_2012 (ngocthu)_Thành phố-Nhu cau CCTL 2016" xfId="4494"/>
    <cellStyle name="T_Chi tiet Du toan 2010 TP_ chinh 18.12.09_UB sua_BIEU MAU CAC PHU LUC CO SO TINH DT_2011" xfId="4495"/>
    <cellStyle name="T_Chi tiet Du toan 2010 TP_ chinh 18.12.09_UB sua_BIEU MAU CAC PHU LUC CO SO TINH DT_2011_Thành phố-Nhu cau CCTL 2016" xfId="4496"/>
    <cellStyle name="T_Chi tiet Du toan 2010 TP_ chinh 18.12.09_UB sua_BIEU MAU CAC PHU LUC CO SO TINH DT_2012" xfId="4497"/>
    <cellStyle name="T_Chi tiet Du toan 2010 TP_ chinh 18.12.09_UB sua_BIEU MAU CAC PHU LUC CO SO TINH DT_2012_Thành phố-Nhu cau CCTL 2016" xfId="4498"/>
    <cellStyle name="T_Chi tiet Du toan 2010 TP_ chinh 18.12.09_UB sua_BIEU MAU XAY DUNG DU TOAN 2013 (DU THAO n)" xfId="4499"/>
    <cellStyle name="T_Chi tiet Du toan 2010 TP_ chinh 18.12.09_UB sua_BIEU MAU XAY DUNG DU TOAN 2013 (DU THAO n)_Thành phố-Nhu cau CCTL 2016" xfId="4500"/>
    <cellStyle name="T_Chi tiet Du toan 2010 TP_ chinh 18.12.09_UB sua_Book1" xfId="4501"/>
    <cellStyle name="T_Chi tiet Du toan 2010 TP_ chinh 18.12.09_UB sua_Book1_Thành phố-Nhu cau CCTL 2016" xfId="4502"/>
    <cellStyle name="T_Chi tiet Du toan 2010 TP_ chinh 18.12.09_UB sua_Book3" xfId="4503"/>
    <cellStyle name="T_Chi tiet Du toan 2010 TP_ chinh 18.12.09_UB sua_Book3_Thành phố-Nhu cau CCTL 2016" xfId="4504"/>
    <cellStyle name="T_Chi tiet Du toan 2010 TP_ chinh 18.12.09_UB sua_Co so tinh su nghiep giao duc (chinh thuc)" xfId="4505"/>
    <cellStyle name="T_Chi tiet Du toan 2010 TP_ chinh 18.12.09_UB sua_Co so tinh su nghiep giao duc (chinh thuc)_Thành phố-Nhu cau CCTL 2016" xfId="4506"/>
    <cellStyle name="T_Chi tiet Du toan 2010 TP_ chinh 18.12.09_UB sua_DU TOAN 2012_KHOI QH-PX (02-12-2011) QUYNH" xfId="4507"/>
    <cellStyle name="T_Chi tiet Du toan 2010 TP_ chinh 18.12.09_UB sua_DU TOAN 2012_KHOI QH-PX (02-12-2011) QUYNH_Thành phố-Nhu cau CCTL 2016" xfId="4508"/>
    <cellStyle name="T_Chi tiet Du toan 2010 TP_ chinh 18.12.09_UB sua_DU TOAN 2012_KHOI QH-PX (30-11-2011)" xfId="4509"/>
    <cellStyle name="T_Chi tiet Du toan 2010 TP_ chinh 18.12.09_UB sua_DU TOAN 2012_KHOI QH-PX (30-11-2011)_Thành phố-Nhu cau CCTL 2016" xfId="4510"/>
    <cellStyle name="T_Chi tiet Du toan 2010 TP_ chinh 18.12.09_UB sua_DU TOAN 2012_KHOI QH-PX (Ngay 08-12-2011)" xfId="4511"/>
    <cellStyle name="T_Chi tiet Du toan 2010 TP_ chinh 18.12.09_UB sua_DU TOAN 2012_KHOI QH-PX (Ngay 08-12-2011)_Thành phố-Nhu cau CCTL 2016" xfId="4512"/>
    <cellStyle name="T_Chi tiet Du toan 2010 TP_ chinh 18.12.09_UB sua_DU TOAN 2012_KHOI QH-PX (Ngay 17-11-2011)" xfId="4513"/>
    <cellStyle name="T_Chi tiet Du toan 2010 TP_ chinh 18.12.09_UB sua_DU TOAN 2012_KHOI QH-PX (Ngay 17-11-2011)_Thành phố-Nhu cau CCTL 2016" xfId="4514"/>
    <cellStyle name="T_Chi tiet Du toan 2010 TP_ chinh 18.12.09_UB sua_DU TOAN 2012_KHOI QH-PX (Ngay 28-11-2011)" xfId="4515"/>
    <cellStyle name="T_Chi tiet Du toan 2010 TP_ chinh 18.12.09_UB sua_DU TOAN 2012_KHOI QH-PX (Ngay 28-11-2011)_Thành phố-Nhu cau CCTL 2016" xfId="4516"/>
    <cellStyle name="T_Chi tiet Du toan 2010 TP_ chinh 18.12.09_UB sua_DU TOAN CHI 2012_KHOI QH-PX (08-12-2011)" xfId="4517"/>
    <cellStyle name="T_Chi tiet Du toan 2010 TP_ chinh 18.12.09_UB sua_DU TOAN CHI 2012_KHOI QH-PX (08-12-2011)_Thành phố-Nhu cau CCTL 2016" xfId="4518"/>
    <cellStyle name="T_Chi tiet Du toan 2010 TP_ chinh 18.12.09_UB sua_DU TOAN CHI 2012_KHOI QH-PX (13-12-2011-Hoan chinh theo y kien anh Dung)" xfId="4519"/>
    <cellStyle name="T_Chi tiet Du toan 2010 TP_ chinh 18.12.09_UB sua_DU TOAN CHI 2012_KHOI QH-PX (13-12-2011-Hoan chinh theo y kien anh Dung)_Thành phố-Nhu cau CCTL 2016" xfId="4520"/>
    <cellStyle name="T_Chi tiet Du toan 2010 TP_ chinh 18.12.09_UB sua_So lieu co ban" xfId="4521"/>
    <cellStyle name="T_Chi tiet Du toan 2010 TP_ chinh 18.12.09_UB sua_So lieu co ban_Thành phố-Nhu cau CCTL 2016" xfId="4522"/>
    <cellStyle name="T_Chi tiet Du toan 2010 TP_ chinh 18.12.09_UB sua_Thành phố-Nhu cau CCTL 2016" xfId="4523"/>
    <cellStyle name="T_CHU THANH" xfId="4524"/>
    <cellStyle name="T_Chu_dieu11-08" xfId="4525"/>
    <cellStyle name="T_Chuan bi dau tu nam 2008" xfId="4526"/>
    <cellStyle name="T_Chuan bi dau tu nam 2008_CQ XAC DINH MAT BANG 2016 (Quảng Trị)" xfId="4527"/>
    <cellStyle name="T_Chuan bi dau tu nam 2008_CQ XAC DINH MAT BANG 2016 Thanh Hoa" xfId="4528"/>
    <cellStyle name="T_CHUYEN TUAN PHU CAP DANG UY VIEN" xfId="4529"/>
    <cellStyle name="T_CHUYEN TUAN PHU CAP DANG UY VIEN 2" xfId="4530"/>
    <cellStyle name="T_CHUYEN TUAN PHU CAP DANG UY VIEN 2_Thành phố-Nhu cau CCTL 2016" xfId="4531"/>
    <cellStyle name="T_CHUYEN TUAN PHU CAP DANG UY VIEN_1. DU TOAN CHI 2014_KHOI QH-PX (duthao).10.10" xfId="4532"/>
    <cellStyle name="T_CHUYEN TUAN PHU CAP DANG UY VIEN_1. DU TOAN CHI 2014_KHOI QH-PX (duthao).10.10_Thành phố-Nhu cau CCTL 2016" xfId="4533"/>
    <cellStyle name="T_CHUYEN TUAN PHU CAP DANG UY VIEN_1. DU TOAN CHI 2014_KHOI QH-PX (duthao).9.10(hop LC)-sua" xfId="4534"/>
    <cellStyle name="T_CHUYEN TUAN PHU CAP DANG UY VIEN_1. DU TOAN CHI 2014_KHOI QH-PX (duthao).9.10(hop LC)-sua_Thành phố-Nhu cau CCTL 2016" xfId="4535"/>
    <cellStyle name="T_CHUYEN TUAN PHU CAP DANG UY VIEN_2. Cac chinh sach an sinh DT2012, XD DT2013 (Q.H)" xfId="4536"/>
    <cellStyle name="T_CHUYEN TUAN PHU CAP DANG UY VIEN_2. Cac chinh sach an sinh DT2012, XD DT2013 (Q.H)_Thành phố-Nhu cau CCTL 2016" xfId="4537"/>
    <cellStyle name="T_CHUYEN TUAN PHU CAP DANG UY VIEN_4. Cac Phu luc co so tinh DT_2012 (ngocthu)" xfId="4538"/>
    <cellStyle name="T_CHUYEN TUAN PHU CAP DANG UY VIEN_4. Cac Phu luc co so tinh DT_2012 (ngocthu)_Thành phố-Nhu cau CCTL 2016" xfId="4539"/>
    <cellStyle name="T_CHUYEN TUAN PHU CAP DANG UY VIEN_4. Cac Phu luc co so tinh DT_2012 (ngocthu)-a" xfId="4540"/>
    <cellStyle name="T_CHUYEN TUAN PHU CAP DANG UY VIEN_4. Cac Phu luc co so tinh DT_2012 (ngocthu)-a_Thành phố-Nhu cau CCTL 2016" xfId="4541"/>
    <cellStyle name="T_CHUYEN TUAN PHU CAP DANG UY VIEN_4. Cac Phu luc co so tinh DT_2012 (ngocthu)-chinhthuc" xfId="4542"/>
    <cellStyle name="T_CHUYEN TUAN PHU CAP DANG UY VIEN_4. Cac Phu luc co so tinh DT_2012 (ngocthu)-chinhthuc_Thành phố-Nhu cau CCTL 2016" xfId="4543"/>
    <cellStyle name="T_CHUYEN TUAN PHU CAP DANG UY VIEN_4.BIEU MAU CAC PHU LUC CO SO TINH DT_2012 (ngocthu)" xfId="4544"/>
    <cellStyle name="T_CHUYEN TUAN PHU CAP DANG UY VIEN_4.BIEU MAU CAC PHU LUC CO SO TINH DT_2012 (ngocthu).a" xfId="4545"/>
    <cellStyle name="T_CHUYEN TUAN PHU CAP DANG UY VIEN_4.BIEU MAU CAC PHU LUC CO SO TINH DT_2012 (ngocthu).a_Thành phố-Nhu cau CCTL 2016" xfId="4546"/>
    <cellStyle name="T_CHUYEN TUAN PHU CAP DANG UY VIEN_4.BIEU MAU CAC PHU LUC CO SO TINH DT_2012 (ngocthu)_Thành phố-Nhu cau CCTL 2016" xfId="4547"/>
    <cellStyle name="T_CHUYEN TUAN PHU CAP DANG UY VIEN_BIEU MAU CAC PHU LUC CO SO TINH DT_2011" xfId="4548"/>
    <cellStyle name="T_CHUYEN TUAN PHU CAP DANG UY VIEN_BIEU MAU CAC PHU LUC CO SO TINH DT_2011_Thành phố-Nhu cau CCTL 2016" xfId="4549"/>
    <cellStyle name="T_CHUYEN TUAN PHU CAP DANG UY VIEN_BIEU MAU CAC PHU LUC CO SO TINH DT_2012" xfId="4550"/>
    <cellStyle name="T_CHUYEN TUAN PHU CAP DANG UY VIEN_BIEU MAU CAC PHU LUC CO SO TINH DT_2012_Thành phố-Nhu cau CCTL 2016" xfId="4551"/>
    <cellStyle name="T_CHUYEN TUAN PHU CAP DANG UY VIEN_BIEU MAU XAY DUNG DU TOAN 2013 (DU THAO n)" xfId="4552"/>
    <cellStyle name="T_CHUYEN TUAN PHU CAP DANG UY VIEN_BIEU MAU XAY DUNG DU TOAN 2013 (DU THAO n)_Thành phố-Nhu cau CCTL 2016" xfId="4553"/>
    <cellStyle name="T_CHUYEN TUAN PHU CAP DANG UY VIEN_Book1" xfId="4554"/>
    <cellStyle name="T_CHUYEN TUAN PHU CAP DANG UY VIEN_Book1_Thành phố-Nhu cau CCTL 2016" xfId="4555"/>
    <cellStyle name="T_CHUYEN TUAN PHU CAP DANG UY VIEN_Book3" xfId="4556"/>
    <cellStyle name="T_CHUYEN TUAN PHU CAP DANG UY VIEN_Book3_Thành phố-Nhu cau CCTL 2016" xfId="4557"/>
    <cellStyle name="T_CHUYEN TUAN PHU CAP DANG UY VIEN_Co so tinh su nghiep giao duc (chinh thuc)" xfId="4558"/>
    <cellStyle name="T_CHUYEN TUAN PHU CAP DANG UY VIEN_Co so tinh su nghiep giao duc (chinh thuc)_Thành phố-Nhu cau CCTL 2016" xfId="4559"/>
    <cellStyle name="T_CHUYEN TUAN PHU CAP DANG UY VIEN_DU TOAN 2012_KHOI QH-PX (02-12-2011) QUYNH" xfId="4560"/>
    <cellStyle name="T_CHUYEN TUAN PHU CAP DANG UY VIEN_DU TOAN 2012_KHOI QH-PX (02-12-2011) QUYNH_Thành phố-Nhu cau CCTL 2016" xfId="4561"/>
    <cellStyle name="T_CHUYEN TUAN PHU CAP DANG UY VIEN_DU TOAN 2012_KHOI QH-PX (30-11-2011)" xfId="4562"/>
    <cellStyle name="T_CHUYEN TUAN PHU CAP DANG UY VIEN_DU TOAN 2012_KHOI QH-PX (30-11-2011)_Thành phố-Nhu cau CCTL 2016" xfId="4563"/>
    <cellStyle name="T_CHUYEN TUAN PHU CAP DANG UY VIEN_DU TOAN 2012_KHOI QH-PX (Ngay 08-12-2011)" xfId="4564"/>
    <cellStyle name="T_CHUYEN TUAN PHU CAP DANG UY VIEN_DU TOAN 2012_KHOI QH-PX (Ngay 08-12-2011)_Thành phố-Nhu cau CCTL 2016" xfId="4565"/>
    <cellStyle name="T_CHUYEN TUAN PHU CAP DANG UY VIEN_DU TOAN 2012_KHOI QH-PX (Ngay 17-11-2011)" xfId="4566"/>
    <cellStyle name="T_CHUYEN TUAN PHU CAP DANG UY VIEN_DU TOAN 2012_KHOI QH-PX (Ngay 17-11-2011)_Thành phố-Nhu cau CCTL 2016" xfId="4567"/>
    <cellStyle name="T_CHUYEN TUAN PHU CAP DANG UY VIEN_DU TOAN 2012_KHOI QH-PX (Ngay 28-11-2011)" xfId="4568"/>
    <cellStyle name="T_CHUYEN TUAN PHU CAP DANG UY VIEN_DU TOAN 2012_KHOI QH-PX (Ngay 28-11-2011)_Thành phố-Nhu cau CCTL 2016" xfId="4569"/>
    <cellStyle name="T_CHUYEN TUAN PHU CAP DANG UY VIEN_DU TOAN CHI 2012_KHOI QH-PX (08-12-2011)" xfId="4570"/>
    <cellStyle name="T_CHUYEN TUAN PHU CAP DANG UY VIEN_DU TOAN CHI 2012_KHOI QH-PX (08-12-2011)_Thành phố-Nhu cau CCTL 2016" xfId="4571"/>
    <cellStyle name="T_CHUYEN TUAN PHU CAP DANG UY VIEN_DU TOAN CHI 2012_KHOI QH-PX (13-12-2011-Hoan chinh theo y kien anh Dung)" xfId="4572"/>
    <cellStyle name="T_CHUYEN TUAN PHU CAP DANG UY VIEN_DU TOAN CHI 2012_KHOI QH-PX (13-12-2011-Hoan chinh theo y kien anh Dung)_Thành phố-Nhu cau CCTL 2016" xfId="4573"/>
    <cellStyle name="T_CHUYEN TUAN PHU CAP DANG UY VIEN_So lieu co ban" xfId="4574"/>
    <cellStyle name="T_CHUYEN TUAN PHU CAP DANG UY VIEN_So lieu co ban_Thành phố-Nhu cau CCTL 2016" xfId="4575"/>
    <cellStyle name="T_CHUYEN TUAN PHU CAP DANG UY VIEN_Thành phố-Nhu cau CCTL 2016" xfId="4576"/>
    <cellStyle name="T_Copy of Bao cao  XDCB 7 thang nam 2008_So KH&amp;DT SUA" xfId="4577"/>
    <cellStyle name="T_Copy of Bao cao  XDCB 7 thang nam 2008_So KH&amp;DT SUA_CQ XAC DINH MAT BANG 2016 (Quảng Trị)" xfId="4578"/>
    <cellStyle name="T_Copy of Bao cao  XDCB 7 thang nam 2008_So KH&amp;DT SUA_CQ XAC DINH MAT BANG 2016 Thanh Hoa" xfId="4579"/>
    <cellStyle name="T_CPK" xfId="4580"/>
    <cellStyle name="T_CPK_CQ XAC DINH MAT BANG 2016 (Quảng Trị)" xfId="4581"/>
    <cellStyle name="T_CPK_CQ XAC DINH MAT BANG 2016 Thanh Hoa" xfId="4582"/>
    <cellStyle name="T_CQ XAC DINH MAT BANG 2016 (Quảng Trị)" xfId="4583"/>
    <cellStyle name="T_CQ XAC DINH MAT BANG 2016 Thanh Hoa" xfId="4584"/>
    <cellStyle name="T_CtBa_2905" xfId="4585"/>
    <cellStyle name="T_CtBa_2905_Bo2107" xfId="4586"/>
    <cellStyle name="T_CtBa_2905_Chu_dieu11-08" xfId="4587"/>
    <cellStyle name="T_CTMTQG 2008" xfId="4588"/>
    <cellStyle name="T_CTMTQG 2008_Bieu mau danh muc du an thuoc CTMTQG nam 2008" xfId="4589"/>
    <cellStyle name="T_CTMTQG 2008_Bieu mau danh muc du an thuoc CTMTQG nam 2008_CQ XAC DINH MAT BANG 2016 (Quảng Trị)" xfId="4590"/>
    <cellStyle name="T_CTMTQG 2008_Bieu mau danh muc du an thuoc CTMTQG nam 2008_CQ XAC DINH MAT BANG 2016 Thanh Hoa" xfId="4591"/>
    <cellStyle name="T_CTMTQG 2008_CQ XAC DINH MAT BANG 2016 (Quảng Trị)" xfId="4592"/>
    <cellStyle name="T_CTMTQG 2008_CQ XAC DINH MAT BANG 2016 Thanh Hoa" xfId="4593"/>
    <cellStyle name="T_CTMTQG 2008_Hi-Tong hop KQ phan bo KH nam 08- LD fong giao 15-11-08" xfId="4594"/>
    <cellStyle name="T_CTMTQG 2008_Hi-Tong hop KQ phan bo KH nam 08- LD fong giao 15-11-08_CQ XAC DINH MAT BANG 2016 (Quảng Trị)" xfId="4595"/>
    <cellStyle name="T_CTMTQG 2008_Hi-Tong hop KQ phan bo KH nam 08- LD fong giao 15-11-08_CQ XAC DINH MAT BANG 2016 Thanh Hoa" xfId="4596"/>
    <cellStyle name="T_CTMTQG 2008_Ket qua thuc hien nam 2008" xfId="4597"/>
    <cellStyle name="T_CTMTQG 2008_Ket qua thuc hien nam 2008_CQ XAC DINH MAT BANG 2016 (Quảng Trị)" xfId="4598"/>
    <cellStyle name="T_CTMTQG 2008_Ket qua thuc hien nam 2008_CQ XAC DINH MAT BANG 2016 Thanh Hoa" xfId="4599"/>
    <cellStyle name="T_CTMTQG 2008_KH XDCB_2008 lan 1" xfId="4600"/>
    <cellStyle name="T_CTMTQG 2008_KH XDCB_2008 lan 1 sua ngay 27-10" xfId="4601"/>
    <cellStyle name="T_CTMTQG 2008_KH XDCB_2008 lan 1 sua ngay 27-10_CQ XAC DINH MAT BANG 2016 (Quảng Trị)" xfId="4602"/>
    <cellStyle name="T_CTMTQG 2008_KH XDCB_2008 lan 1 sua ngay 27-10_CQ XAC DINH MAT BANG 2016 Thanh Hoa" xfId="4603"/>
    <cellStyle name="T_CTMTQG 2008_KH XDCB_2008 lan 1_CQ XAC DINH MAT BANG 2016 (Quảng Trị)" xfId="4604"/>
    <cellStyle name="T_CTMTQG 2008_KH XDCB_2008 lan 1_CQ XAC DINH MAT BANG 2016 Thanh Hoa" xfId="4605"/>
    <cellStyle name="T_CTMTQG 2008_KH XDCB_2008 lan 2 sua ngay 10-11" xfId="4606"/>
    <cellStyle name="T_CTMTQG 2008_KH XDCB_2008 lan 2 sua ngay 10-11_CQ XAC DINH MAT BANG 2016 (Quảng Trị)" xfId="4607"/>
    <cellStyle name="T_CTMTQG 2008_KH XDCB_2008 lan 2 sua ngay 10-11_CQ XAC DINH MAT BANG 2016 Thanh Hoa" xfId="4608"/>
    <cellStyle name="T_cuong sua 9.10" xfId="4609"/>
    <cellStyle name="T_CVDS km 663+273 duyet" xfId="4610"/>
    <cellStyle name="T_CVDSvaDB km 652+852" xfId="4611"/>
    <cellStyle name="T_danh sach chua nop bcao trung bay sua chua  tinh den 1-3-06" xfId="4612"/>
    <cellStyle name="T_danh sach chua nop bcao trung bay sua chua  tinh den 1-3-06_Bieu bang TLP 2016 huyện Lộc Hà 2" xfId="4613"/>
    <cellStyle name="T_danh sach chua nop bcao trung bay sua chua  tinh den 1-3-06_Budget schedule 1H08_Acc dept" xfId="4614"/>
    <cellStyle name="T_danh sach chua nop bcao trung bay sua chua  tinh den 1-3-06_Budget schedule 1H08_Acc dept_Bieu bang TLP 2016 huyện Lộc Hà 2" xfId="4615"/>
    <cellStyle name="T_danh sach chua nop bcao trung bay sua chua  tinh den 1-3-06_Budget schedule 1H08_Acc dept_PL bien phap cong trinh 22.9.2016" xfId="4616"/>
    <cellStyle name="T_danh sach chua nop bcao trung bay sua chua  tinh den 1-3-06_Budget schedule 1H08_Acc dept_TLP 2016 sửa lại gui STC 21.9.2016" xfId="4617"/>
    <cellStyle name="T_danh sach chua nop bcao trung bay sua chua  tinh den 1-3-06_PL bien phap cong trinh 22.9.2016" xfId="4618"/>
    <cellStyle name="T_danh sach chua nop bcao trung bay sua chua  tinh den 1-3-06_Purchase moi - 090504" xfId="4619"/>
    <cellStyle name="T_danh sach chua nop bcao trung bay sua chua  tinh den 1-3-06_Purchase moi - 090504_Bieu bang TLP 2016 huyện Lộc Hà 2" xfId="4620"/>
    <cellStyle name="T_danh sach chua nop bcao trung bay sua chua  tinh den 1-3-06_Purchase moi - 090504_PL bien phap cong trinh 22.9.2016" xfId="4621"/>
    <cellStyle name="T_danh sach chua nop bcao trung bay sua chua  tinh den 1-3-06_Purchase moi - 090504_TLP 2016 sửa lại gui STC 21.9.2016" xfId="4622"/>
    <cellStyle name="T_danh sach chua nop bcao trung bay sua chua  tinh den 1-3-06_ra soat phan cap 1 (cuoi in ra)" xfId="4623"/>
    <cellStyle name="T_danh sach chua nop bcao trung bay sua chua  tinh den 1-3-06_Report preparation" xfId="4624"/>
    <cellStyle name="T_danh sach chua nop bcao trung bay sua chua  tinh den 1-3-06_Report preparation_Bieu bang TLP 2016 huyện Lộc Hà 2" xfId="4625"/>
    <cellStyle name="T_danh sach chua nop bcao trung bay sua chua  tinh den 1-3-06_Report preparation_PL bien phap cong trinh 22.9.2016" xfId="4626"/>
    <cellStyle name="T_danh sach chua nop bcao trung bay sua chua  tinh den 1-3-06_Report preparation_TLP 2016 sửa lại gui STC 21.9.2016" xfId="4627"/>
    <cellStyle name="T_danh sach chua nop bcao trung bay sua chua  tinh den 1-3-06_TLP 2016 sửa lại gui STC 21.9.2016" xfId="4628"/>
    <cellStyle name="T_Danh sach KH TB MilkYomilk Yao  Smart chu ky 2-Vinh Thang" xfId="4629"/>
    <cellStyle name="T_Danh sach KH TB MilkYomilk Yao  Smart chu ky 2-Vinh Thang_Bieu bang TLP 2016 huyện Lộc Hà 2" xfId="4630"/>
    <cellStyle name="T_Danh sach KH TB MilkYomilk Yao  Smart chu ky 2-Vinh Thang_Budget schedule 1H08_Acc dept" xfId="4631"/>
    <cellStyle name="T_Danh sach KH TB MilkYomilk Yao  Smart chu ky 2-Vinh Thang_Budget schedule 1H08_Acc dept_Bieu bang TLP 2016 huyện Lộc Hà 2" xfId="4632"/>
    <cellStyle name="T_Danh sach KH TB MilkYomilk Yao  Smart chu ky 2-Vinh Thang_Budget schedule 1H08_Acc dept_PL bien phap cong trinh 22.9.2016" xfId="4633"/>
    <cellStyle name="T_Danh sach KH TB MilkYomilk Yao  Smart chu ky 2-Vinh Thang_Budget schedule 1H08_Acc dept_TLP 2016 sửa lại gui STC 21.9.2016" xfId="4634"/>
    <cellStyle name="T_Danh sach KH TB MilkYomilk Yao  Smart chu ky 2-Vinh Thang_PL bien phap cong trinh 22.9.2016" xfId="4635"/>
    <cellStyle name="T_Danh sach KH TB MilkYomilk Yao  Smart chu ky 2-Vinh Thang_Purchase moi - 090504" xfId="4636"/>
    <cellStyle name="T_Danh sach KH TB MilkYomilk Yao  Smart chu ky 2-Vinh Thang_Purchase moi - 090504_Bieu bang TLP 2016 huyện Lộc Hà 2" xfId="4637"/>
    <cellStyle name="T_Danh sach KH TB MilkYomilk Yao  Smart chu ky 2-Vinh Thang_Purchase moi - 090504_PL bien phap cong trinh 22.9.2016" xfId="4638"/>
    <cellStyle name="T_Danh sach KH TB MilkYomilk Yao  Smart chu ky 2-Vinh Thang_Purchase moi - 090504_TLP 2016 sửa lại gui STC 21.9.2016" xfId="4639"/>
    <cellStyle name="T_Danh sach KH TB MilkYomilk Yao  Smart chu ky 2-Vinh Thang_ra soat phan cap 1 (cuoi in ra)" xfId="4640"/>
    <cellStyle name="T_Danh sach KH TB MilkYomilk Yao  Smart chu ky 2-Vinh Thang_Report preparation" xfId="4641"/>
    <cellStyle name="T_Danh sach KH TB MilkYomilk Yao  Smart chu ky 2-Vinh Thang_Report preparation_Bieu bang TLP 2016 huyện Lộc Hà 2" xfId="4642"/>
    <cellStyle name="T_Danh sach KH TB MilkYomilk Yao  Smart chu ky 2-Vinh Thang_Report preparation_PL bien phap cong trinh 22.9.2016" xfId="4643"/>
    <cellStyle name="T_Danh sach KH TB MilkYomilk Yao  Smart chu ky 2-Vinh Thang_Report preparation_TLP 2016 sửa lại gui STC 21.9.2016" xfId="4644"/>
    <cellStyle name="T_Danh sach KH TB MilkYomilk Yao  Smart chu ky 2-Vinh Thang_TLP 2016 sửa lại gui STC 21.9.2016" xfId="4645"/>
    <cellStyle name="T_Danh sach KH trung bay MilkYomilk co ke chu ky 2-Vinh Thang" xfId="4646"/>
    <cellStyle name="T_Danh sach KH trung bay MilkYomilk co ke chu ky 2-Vinh Thang_Bieu bang TLP 2016 huyện Lộc Hà 2" xfId="4647"/>
    <cellStyle name="T_Danh sach KH trung bay MilkYomilk co ke chu ky 2-Vinh Thang_Budget schedule 1H08_Acc dept" xfId="4648"/>
    <cellStyle name="T_Danh sach KH trung bay MilkYomilk co ke chu ky 2-Vinh Thang_Budget schedule 1H08_Acc dept_Bieu bang TLP 2016 huyện Lộc Hà 2" xfId="4649"/>
    <cellStyle name="T_Danh sach KH trung bay MilkYomilk co ke chu ky 2-Vinh Thang_Budget schedule 1H08_Acc dept_PL bien phap cong trinh 22.9.2016" xfId="4650"/>
    <cellStyle name="T_Danh sach KH trung bay MilkYomilk co ke chu ky 2-Vinh Thang_Budget schedule 1H08_Acc dept_TLP 2016 sửa lại gui STC 21.9.2016" xfId="4651"/>
    <cellStyle name="T_Danh sach KH trung bay MilkYomilk co ke chu ky 2-Vinh Thang_PL bien phap cong trinh 22.9.2016" xfId="4652"/>
    <cellStyle name="T_Danh sach KH trung bay MilkYomilk co ke chu ky 2-Vinh Thang_Purchase moi - 090504" xfId="4653"/>
    <cellStyle name="T_Danh sach KH trung bay MilkYomilk co ke chu ky 2-Vinh Thang_Purchase moi - 090504_Bieu bang TLP 2016 huyện Lộc Hà 2" xfId="4654"/>
    <cellStyle name="T_Danh sach KH trung bay MilkYomilk co ke chu ky 2-Vinh Thang_Purchase moi - 090504_PL bien phap cong trinh 22.9.2016" xfId="4655"/>
    <cellStyle name="T_Danh sach KH trung bay MilkYomilk co ke chu ky 2-Vinh Thang_Purchase moi - 090504_TLP 2016 sửa lại gui STC 21.9.2016" xfId="4656"/>
    <cellStyle name="T_Danh sach KH trung bay MilkYomilk co ke chu ky 2-Vinh Thang_ra soat phan cap 1 (cuoi in ra)" xfId="4657"/>
    <cellStyle name="T_Danh sach KH trung bay MilkYomilk co ke chu ky 2-Vinh Thang_Report preparation" xfId="4658"/>
    <cellStyle name="T_Danh sach KH trung bay MilkYomilk co ke chu ky 2-Vinh Thang_Report preparation_Bieu bang TLP 2016 huyện Lộc Hà 2" xfId="4659"/>
    <cellStyle name="T_Danh sach KH trung bay MilkYomilk co ke chu ky 2-Vinh Thang_Report preparation_PL bien phap cong trinh 22.9.2016" xfId="4660"/>
    <cellStyle name="T_Danh sach KH trung bay MilkYomilk co ke chu ky 2-Vinh Thang_Report preparation_TLP 2016 sửa lại gui STC 21.9.2016" xfId="4661"/>
    <cellStyle name="T_Danh sach KH trung bay MilkYomilk co ke chu ky 2-Vinh Thang_TLP 2016 sửa lại gui STC 21.9.2016" xfId="4662"/>
    <cellStyle name="T_danh sach Thi cu kem TT" xfId="4663"/>
    <cellStyle name="T_DCG TT09 G2 3.12.2007" xfId="4664"/>
    <cellStyle name="T_DCG TT09 G2 3.12.2007 2" xfId="4665"/>
    <cellStyle name="T_DCG TT09 G2 3.12.2007_TONG HOP QUYET TOAN THANH PHO 2013" xfId="4666"/>
    <cellStyle name="T_DCKS-Tram Ha Tay-trinh" xfId="4667"/>
    <cellStyle name="T_DCKS-Tram Ha Tay-trinh 2" xfId="4668"/>
    <cellStyle name="T_DCKS-Tram Ha Tay-trinh_TONG HOP QUYET TOAN THANH PHO 2013" xfId="4669"/>
    <cellStyle name="T_DDK-04" xfId="4670"/>
    <cellStyle name="T_De_cuong_chi phi KSTK" xfId="4671"/>
    <cellStyle name="T_denbu" xfId="4672"/>
    <cellStyle name="T_denbu 2" xfId="4673"/>
    <cellStyle name="T_denbu_5. Du toan dien chieu sang" xfId="4674"/>
    <cellStyle name="T_denbu_TONG HOP QUYET TOAN THANH PHO 2013" xfId="4675"/>
    <cellStyle name="T_DIỆN TÍCH HỢP ĐỒNG 2015 (23-1-15) (oke)" xfId="4676"/>
    <cellStyle name="T_dieu chinh theo TT so03 -TB234 ngay 8-4" xfId="4677"/>
    <cellStyle name="T_Don gia Goi thau so 1 (872)" xfId="4678"/>
    <cellStyle name="T_downPP XD DINH MUC 2010-(19.5.2010)" xfId="4679"/>
    <cellStyle name="T_downPP XD DINH MUC 2010-(19.5.2010) 2" xfId="4680"/>
    <cellStyle name="T_downPP XD DINH MUC 2010-(19.5.2010) 2_Thành phố-Nhu cau CCTL 2016" xfId="4681"/>
    <cellStyle name="T_downPP XD DINH MUC 2010-(19.5.2010)_1. DU TOAN CHI 2014_KHOI QH-PX (duthao).10.10" xfId="4682"/>
    <cellStyle name="T_downPP XD DINH MUC 2010-(19.5.2010)_1. DU TOAN CHI 2014_KHOI QH-PX (duthao).10.10_Thành phố-Nhu cau CCTL 2016" xfId="4683"/>
    <cellStyle name="T_downPP XD DINH MUC 2010-(19.5.2010)_1. DU TOAN CHI 2014_KHOI QH-PX (duthao).9.10(hop LC)-sua" xfId="4684"/>
    <cellStyle name="T_downPP XD DINH MUC 2010-(19.5.2010)_1. DU TOAN CHI 2014_KHOI QH-PX (duthao).9.10(hop LC)-sua_Thành phố-Nhu cau CCTL 2016" xfId="4685"/>
    <cellStyle name="T_downPP XD DINH MUC 2010-(19.5.2010)_2. Cac chinh sach an sinh DT2012, XD DT2013 (Q.H)" xfId="4686"/>
    <cellStyle name="T_downPP XD DINH MUC 2010-(19.5.2010)_2. Cac chinh sach an sinh DT2012, XD DT2013 (Q.H)_Thành phố-Nhu cau CCTL 2016" xfId="4687"/>
    <cellStyle name="T_downPP XD DINH MUC 2010-(19.5.2010)_4. Cac Phu luc co so tinh DT_2012 (ngocthu)" xfId="4688"/>
    <cellStyle name="T_downPP XD DINH MUC 2010-(19.5.2010)_4. Cac Phu luc co so tinh DT_2012 (ngocthu)_Thành phố-Nhu cau CCTL 2016" xfId="4689"/>
    <cellStyle name="T_downPP XD DINH MUC 2010-(19.5.2010)_4. Cac Phu luc co so tinh DT_2012 (ngocthu)-a" xfId="4690"/>
    <cellStyle name="T_downPP XD DINH MUC 2010-(19.5.2010)_4. Cac Phu luc co so tinh DT_2012 (ngocthu)-a_Thành phố-Nhu cau CCTL 2016" xfId="4691"/>
    <cellStyle name="T_downPP XD DINH MUC 2010-(19.5.2010)_4. Cac Phu luc co so tinh DT_2012 (ngocthu)-chinhthuc" xfId="4692"/>
    <cellStyle name="T_downPP XD DINH MUC 2010-(19.5.2010)_4. Cac Phu luc co so tinh DT_2012 (ngocthu)-chinhthuc_Thành phố-Nhu cau CCTL 2016" xfId="4693"/>
    <cellStyle name="T_downPP XD DINH MUC 2010-(19.5.2010)_4.BIEU MAU CAC PHU LUC CO SO TINH DT_2012 (ngocthu)" xfId="4694"/>
    <cellStyle name="T_downPP XD DINH MUC 2010-(19.5.2010)_4.BIEU MAU CAC PHU LUC CO SO TINH DT_2012 (ngocthu).a" xfId="4695"/>
    <cellStyle name="T_downPP XD DINH MUC 2010-(19.5.2010)_4.BIEU MAU CAC PHU LUC CO SO TINH DT_2012 (ngocthu).a_Thành phố-Nhu cau CCTL 2016" xfId="4696"/>
    <cellStyle name="T_downPP XD DINH MUC 2010-(19.5.2010)_4.BIEU MAU CAC PHU LUC CO SO TINH DT_2012 (ngocthu)_Thành phố-Nhu cau CCTL 2016" xfId="4697"/>
    <cellStyle name="T_downPP XD DINH MUC 2010-(19.5.2010)_BIEU MAU CAC PHU LUC CO SO TINH DT_2011" xfId="4698"/>
    <cellStyle name="T_downPP XD DINH MUC 2010-(19.5.2010)_BIEU MAU CAC PHU LUC CO SO TINH DT_2011_Thành phố-Nhu cau CCTL 2016" xfId="4699"/>
    <cellStyle name="T_downPP XD DINH MUC 2010-(19.5.2010)_BIEU MAU CAC PHU LUC CO SO TINH DT_2012" xfId="4700"/>
    <cellStyle name="T_downPP XD DINH MUC 2010-(19.5.2010)_BIEU MAU CAC PHU LUC CO SO TINH DT_2012_Thành phố-Nhu cau CCTL 2016" xfId="4701"/>
    <cellStyle name="T_downPP XD DINH MUC 2010-(19.5.2010)_BIEU MAU XAY DUNG DU TOAN 2013 (DU THAO n)" xfId="4702"/>
    <cellStyle name="T_downPP XD DINH MUC 2010-(19.5.2010)_BIEU MAU XAY DUNG DU TOAN 2013 (DU THAO n)_Thành phố-Nhu cau CCTL 2016" xfId="4703"/>
    <cellStyle name="T_downPP XD DINH MUC 2010-(19.5.2010)_Book1" xfId="4704"/>
    <cellStyle name="T_downPP XD DINH MUC 2010-(19.5.2010)_Book1_Thành phố-Nhu cau CCTL 2016" xfId="4705"/>
    <cellStyle name="T_downPP XD DINH MUC 2010-(19.5.2010)_Book3" xfId="4706"/>
    <cellStyle name="T_downPP XD DINH MUC 2010-(19.5.2010)_Book3_Thành phố-Nhu cau CCTL 2016" xfId="4707"/>
    <cellStyle name="T_downPP XD DINH MUC 2010-(19.5.2010)_Co so tinh su nghiep giao duc (chinh thuc)" xfId="4708"/>
    <cellStyle name="T_downPP XD DINH MUC 2010-(19.5.2010)_Co so tinh su nghiep giao duc (chinh thuc)_Thành phố-Nhu cau CCTL 2016" xfId="4709"/>
    <cellStyle name="T_downPP XD DINH MUC 2010-(19.5.2010)_DU TOAN 2012_KHOI QH-PX (02-12-2011) QUYNH" xfId="4710"/>
    <cellStyle name="T_downPP XD DINH MUC 2010-(19.5.2010)_DU TOAN 2012_KHOI QH-PX (02-12-2011) QUYNH_Thành phố-Nhu cau CCTL 2016" xfId="4711"/>
    <cellStyle name="T_downPP XD DINH MUC 2010-(19.5.2010)_DU TOAN 2012_KHOI QH-PX (30-11-2011)" xfId="4712"/>
    <cellStyle name="T_downPP XD DINH MUC 2010-(19.5.2010)_DU TOAN 2012_KHOI QH-PX (30-11-2011)_Thành phố-Nhu cau CCTL 2016" xfId="4713"/>
    <cellStyle name="T_downPP XD DINH MUC 2010-(19.5.2010)_DU TOAN 2012_KHOI QH-PX (Ngay 08-12-2011)" xfId="4714"/>
    <cellStyle name="T_downPP XD DINH MUC 2010-(19.5.2010)_DU TOAN 2012_KHOI QH-PX (Ngay 08-12-2011)_Thành phố-Nhu cau CCTL 2016" xfId="4715"/>
    <cellStyle name="T_downPP XD DINH MUC 2010-(19.5.2010)_DU TOAN 2012_KHOI QH-PX (Ngay 17-11-2011)" xfId="4716"/>
    <cellStyle name="T_downPP XD DINH MUC 2010-(19.5.2010)_DU TOAN 2012_KHOI QH-PX (Ngay 17-11-2011)_Thành phố-Nhu cau CCTL 2016" xfId="4717"/>
    <cellStyle name="T_downPP XD DINH MUC 2010-(19.5.2010)_DU TOAN 2012_KHOI QH-PX (Ngay 28-11-2011)" xfId="4718"/>
    <cellStyle name="T_downPP XD DINH MUC 2010-(19.5.2010)_DU TOAN 2012_KHOI QH-PX (Ngay 28-11-2011)_Thành phố-Nhu cau CCTL 2016" xfId="4719"/>
    <cellStyle name="T_downPP XD DINH MUC 2010-(19.5.2010)_DU TOAN CHI 2012_KHOI QH-PX (08-12-2011)" xfId="4720"/>
    <cellStyle name="T_downPP XD DINH MUC 2010-(19.5.2010)_DU TOAN CHI 2012_KHOI QH-PX (08-12-2011)_Thành phố-Nhu cau CCTL 2016" xfId="4721"/>
    <cellStyle name="T_downPP XD DINH MUC 2010-(19.5.2010)_DU TOAN CHI 2012_KHOI QH-PX (13-12-2011-Hoan chinh theo y kien anh Dung)" xfId="4722"/>
    <cellStyle name="T_downPP XD DINH MUC 2010-(19.5.2010)_DU TOAN CHI 2012_KHOI QH-PX (13-12-2011-Hoan chinh theo y kien anh Dung)_Thành phố-Nhu cau CCTL 2016" xfId="4723"/>
    <cellStyle name="T_downPP XD DINH MUC 2010-(19.5.2010)_So lieu co ban" xfId="4724"/>
    <cellStyle name="T_downPP XD DINH MUC 2010-(19.5.2010)_So lieu co ban_Thành phố-Nhu cau CCTL 2016" xfId="4725"/>
    <cellStyle name="T_downPP XD DINH MUC 2010-(19.5.2010)_Thành phố-Nhu cau CCTL 2016" xfId="4726"/>
    <cellStyle name="T_DS CB, GV tiep nhan , thuyên chuyển 2012-2013" xfId="4727"/>
    <cellStyle name="T_DS CB, GV tiep nhan , thuyên chuyển 2012-2013_T-Bao cao chi 6 thang" xfId="4728"/>
    <cellStyle name="T_DS CB, GV tiep nhan , thuyên chuyển 2012-2013_T-Bao cao chi 6 thang 2" xfId="4729"/>
    <cellStyle name="T_DSACH MILK YO MILK CK 2 M.BAC" xfId="4730"/>
    <cellStyle name="T_DSACH MILK YO MILK CK 2 M.BAC_Analysis Transport" xfId="4731"/>
    <cellStyle name="T_DSACH MILK YO MILK CK 2 M.BAC_Analysis Transport_Bieu bang TLP 2016 huyện Lộc Hà 2" xfId="4732"/>
    <cellStyle name="T_DSACH MILK YO MILK CK 2 M.BAC_Analysis Transport_PL bien phap cong trinh 22.9.2016" xfId="4733"/>
    <cellStyle name="T_DSACH MILK YO MILK CK 2 M.BAC_Analysis Transport_TLP 2016 sửa lại gui STC 21.9.2016" xfId="4734"/>
    <cellStyle name="T_DSACH MILK YO MILK CK 2 M.BAC_Bieu bang TLP 2016 huyện Lộc Hà 2" xfId="4735"/>
    <cellStyle name="T_DSACH MILK YO MILK CK 2 M.BAC_Budget schedule 1H08_Acc dept" xfId="4736"/>
    <cellStyle name="T_DSACH MILK YO MILK CK 2 M.BAC_Budget schedule 1H08_Acc dept_Bieu bang TLP 2016 huyện Lộc Hà 2" xfId="4737"/>
    <cellStyle name="T_DSACH MILK YO MILK CK 2 M.BAC_Budget schedule 1H08_Acc dept_PL bien phap cong trinh 22.9.2016" xfId="4738"/>
    <cellStyle name="T_DSACH MILK YO MILK CK 2 M.BAC_Budget schedule 1H08_Acc dept_TLP 2016 sửa lại gui STC 21.9.2016" xfId="4739"/>
    <cellStyle name="T_DSACH MILK YO MILK CK 2 M.BAC_Calculate Plan 2008" xfId="4740"/>
    <cellStyle name="T_DSACH MILK YO MILK CK 2 M.BAC_Calculate Plan 2008_Bieu bang TLP 2016 huyện Lộc Hà 2" xfId="4741"/>
    <cellStyle name="T_DSACH MILK YO MILK CK 2 M.BAC_Calculate Plan 2008_PL bien phap cong trinh 22.9.2016" xfId="4742"/>
    <cellStyle name="T_DSACH MILK YO MILK CK 2 M.BAC_Calculate Plan 2008_TLP 2016 sửa lại gui STC 21.9.2016" xfId="4743"/>
    <cellStyle name="T_DSACH MILK YO MILK CK 2 M.BAC_PL bien phap cong trinh 22.9.2016" xfId="4744"/>
    <cellStyle name="T_DSACH MILK YO MILK CK 2 M.BAC_Purchase moi - 090504" xfId="4745"/>
    <cellStyle name="T_DSACH MILK YO MILK CK 2 M.BAC_Purchase moi - 090504_Bieu bang TLP 2016 huyện Lộc Hà 2" xfId="4746"/>
    <cellStyle name="T_DSACH MILK YO MILK CK 2 M.BAC_Purchase moi - 090504_PL bien phap cong trinh 22.9.2016" xfId="4747"/>
    <cellStyle name="T_DSACH MILK YO MILK CK 2 M.BAC_Purchase moi - 090504_TLP 2016 sửa lại gui STC 21.9.2016" xfId="4748"/>
    <cellStyle name="T_DSACH MILK YO MILK CK 2 M.BAC_ra soat phan cap 1 (cuoi in ra)" xfId="4749"/>
    <cellStyle name="T_DSACH MILK YO MILK CK 2 M.BAC_Report preparation" xfId="4750"/>
    <cellStyle name="T_DSACH MILK YO MILK CK 2 M.BAC_Report preparation_Bieu bang TLP 2016 huyện Lộc Hà 2" xfId="4751"/>
    <cellStyle name="T_DSACH MILK YO MILK CK 2 M.BAC_Report preparation_PL bien phap cong trinh 22.9.2016" xfId="4752"/>
    <cellStyle name="T_DSACH MILK YO MILK CK 2 M.BAC_Report preparation_TLP 2016 sửa lại gui STC 21.9.2016" xfId="4753"/>
    <cellStyle name="T_DSACH MILK YO MILK CK 2 M.BAC_Sale result 2008" xfId="4754"/>
    <cellStyle name="T_DSACH MILK YO MILK CK 2 M.BAC_Sale result 2008_Bieu bang TLP 2016 huyện Lộc Hà 2" xfId="4755"/>
    <cellStyle name="T_DSACH MILK YO MILK CK 2 M.BAC_Sale result 2008_PL bien phap cong trinh 22.9.2016" xfId="4756"/>
    <cellStyle name="T_DSACH MILK YO MILK CK 2 M.BAC_Sale result 2008_TLP 2016 sửa lại gui STC 21.9.2016" xfId="4757"/>
    <cellStyle name="T_DSACH MILK YO MILK CK 2 M.BAC_TLP 2016 sửa lại gui STC 21.9.2016" xfId="4758"/>
    <cellStyle name="T_DSKH Tbay Milk , Yomilk CK 2 Vu Thi Hanh" xfId="4759"/>
    <cellStyle name="T_DSKH Tbay Milk , Yomilk CK 2 Vu Thi Hanh_Bieu bang TLP 2016 huyện Lộc Hà 2" xfId="4760"/>
    <cellStyle name="T_DSKH Tbay Milk , Yomilk CK 2 Vu Thi Hanh_Budget schedule 1H08_Acc dept" xfId="4761"/>
    <cellStyle name="T_DSKH Tbay Milk , Yomilk CK 2 Vu Thi Hanh_Budget schedule 1H08_Acc dept_Bieu bang TLP 2016 huyện Lộc Hà 2" xfId="4762"/>
    <cellStyle name="T_DSKH Tbay Milk , Yomilk CK 2 Vu Thi Hanh_Budget schedule 1H08_Acc dept_PL bien phap cong trinh 22.9.2016" xfId="4763"/>
    <cellStyle name="T_DSKH Tbay Milk , Yomilk CK 2 Vu Thi Hanh_Budget schedule 1H08_Acc dept_TLP 2016 sửa lại gui STC 21.9.2016" xfId="4764"/>
    <cellStyle name="T_DSKH Tbay Milk , Yomilk CK 2 Vu Thi Hanh_PL bien phap cong trinh 22.9.2016" xfId="4765"/>
    <cellStyle name="T_DSKH Tbay Milk , Yomilk CK 2 Vu Thi Hanh_Purchase moi - 090504" xfId="4766"/>
    <cellStyle name="T_DSKH Tbay Milk , Yomilk CK 2 Vu Thi Hanh_Purchase moi - 090504_Bieu bang TLP 2016 huyện Lộc Hà 2" xfId="4767"/>
    <cellStyle name="T_DSKH Tbay Milk , Yomilk CK 2 Vu Thi Hanh_Purchase moi - 090504_PL bien phap cong trinh 22.9.2016" xfId="4768"/>
    <cellStyle name="T_DSKH Tbay Milk , Yomilk CK 2 Vu Thi Hanh_Purchase moi - 090504_TLP 2016 sửa lại gui STC 21.9.2016" xfId="4769"/>
    <cellStyle name="T_DSKH Tbay Milk , Yomilk CK 2 Vu Thi Hanh_ra soat phan cap 1 (cuoi in ra)" xfId="4770"/>
    <cellStyle name="T_DSKH Tbay Milk , Yomilk CK 2 Vu Thi Hanh_Report preparation" xfId="4771"/>
    <cellStyle name="T_DSKH Tbay Milk , Yomilk CK 2 Vu Thi Hanh_Report preparation_Bieu bang TLP 2016 huyện Lộc Hà 2" xfId="4772"/>
    <cellStyle name="T_DSKH Tbay Milk , Yomilk CK 2 Vu Thi Hanh_Report preparation_PL bien phap cong trinh 22.9.2016" xfId="4773"/>
    <cellStyle name="T_DSKH Tbay Milk , Yomilk CK 2 Vu Thi Hanh_Report preparation_TLP 2016 sửa lại gui STC 21.9.2016" xfId="4774"/>
    <cellStyle name="T_DSKH Tbay Milk , Yomilk CK 2 Vu Thi Hanh_TLP 2016 sửa lại gui STC 21.9.2016" xfId="4775"/>
    <cellStyle name="T_DT don vi cap TP nam 2010 (21.12.2009) bieu ngang_chinh thuc" xfId="4776"/>
    <cellStyle name="T_DT don vi cap TP nam 2010 (21.12.2009) bieu ngang_chinh thuc_2. Cac chinh sach an sinh DT2012, XD DT2013 (Q.H)" xfId="4777"/>
    <cellStyle name="T_DT don vi cap TP nam 2010 (21.12.2009) bieu ngang_chinh thuc_2. Cac chinh sach an sinh DT2012, XD DT2013 (Q.H)_Thành phố-Nhu cau CCTL 2016" xfId="4778"/>
    <cellStyle name="T_DT don vi cap TP nam 2010 (21.12.2009) bieu ngang_chinh thuc_BIEU MAU XAY DUNG DU TOAN 2013 (DU THAO n)" xfId="4779"/>
    <cellStyle name="T_DT don vi cap TP nam 2010 (21.12.2009) bieu ngang_chinh thuc_BIEU MAU XAY DUNG DU TOAN 2013 (DU THAO n)_Thành phố-Nhu cau CCTL 2016" xfId="4780"/>
    <cellStyle name="T_DT don vi cap TP nam 2010 (21.12.2009) bieu ngang_chinh thuc_Book3" xfId="4781"/>
    <cellStyle name="T_DT don vi cap TP nam 2010 (21.12.2009) bieu ngang_chinh thuc_Book3_Thành phố-Nhu cau CCTL 2016" xfId="4782"/>
    <cellStyle name="T_DT don vi cap TP nam 2010 (21.12.2009) bieu ngang_chinh thuc_Co so tinh su nghiep giao duc (chinh thuc)" xfId="4783"/>
    <cellStyle name="T_DT don vi cap TP nam 2010 (21.12.2009) bieu ngang_chinh thuc_Co so tinh su nghiep giao duc (chinh thuc)_Thành phố-Nhu cau CCTL 2016" xfId="4784"/>
    <cellStyle name="T_DT don vi cap TP nam 2010 (21.12.2009) bieu ngang_chinh thuc_MSTS nam 2012-chi Hanh (14.5)" xfId="4785"/>
    <cellStyle name="T_DT don vi cap TP nam 2010 (21.12.2009) bieu ngang_chinh thuc_MSTS nam 2012-chi Hanh (14.5)_Thành phố-Nhu cau CCTL 2016" xfId="4786"/>
    <cellStyle name="T_DT don vi cap TP nam 2010 (21.12.2009) bieu ngang_chinh thuc_MSTS nam 2012-phong HCSN" xfId="4787"/>
    <cellStyle name="T_DT don vi cap TP nam 2010 (21.12.2009) bieu ngang_chinh thuc_MSTS nam 2012-phong HCSN cat giam 14-5-2012" xfId="4788"/>
    <cellStyle name="T_DT don vi cap TP nam 2010 (21.12.2009) bieu ngang_chinh thuc_MSTS nam 2012-phong HCSN cat giam 14-5-2012_Thành phố-Nhu cau CCTL 2016" xfId="4789"/>
    <cellStyle name="T_DT don vi cap TP nam 2010 (21.12.2009) bieu ngang_chinh thuc_MSTS nam 2012-phong HCSN(30-3)" xfId="4790"/>
    <cellStyle name="T_DT don vi cap TP nam 2010 (21.12.2009) bieu ngang_chinh thuc_MSTS nam 2012-phong HCSN(30-3)_Thành phố-Nhu cau CCTL 2016" xfId="4791"/>
    <cellStyle name="T_DT don vi cap TP nam 2010 (21.12.2009) bieu ngang_chinh thuc_MSTS nam 2012-phong HCSN(duong)" xfId="4792"/>
    <cellStyle name="T_DT don vi cap TP nam 2010 (21.12.2009) bieu ngang_chinh thuc_MSTS nam 2012-phong HCSN(duong)_Thành phố-Nhu cau CCTL 2016" xfId="4793"/>
    <cellStyle name="T_DT don vi cap TP nam 2010 (21.12.2009) bieu ngang_chinh thuc_MSTS nam 2012-phong HCSN_Thành phố-Nhu cau CCTL 2016" xfId="4794"/>
    <cellStyle name="T_DT don vi cap TP nam 2010 (21.12.2009) bieu ngang_chinh thuc_MSTS NAM 2013 -ngay 06-5-2013 ( thao tong hop)" xfId="4795"/>
    <cellStyle name="T_DT don vi cap TP nam 2010 (21.12.2009) bieu ngang_chinh thuc_MSTS NAM 2013 -ngay 06-5-2013 ( thao tong hop)_Thành phố-Nhu cau CCTL 2016" xfId="4796"/>
    <cellStyle name="T_DT don vi cap TP nam 2010 (21.12.2009) bieu ngang_chinh thuc_So lieu co ban" xfId="4797"/>
    <cellStyle name="T_DT don vi cap TP nam 2010 (21.12.2009) bieu ngang_chinh thuc_So lieu co ban_Thành phố-Nhu cau CCTL 2016" xfId="4798"/>
    <cellStyle name="T_DT don vi cap TP nam 2010 (21.12.2009) bieu ngang_chinh thuc_Thành phố-Nhu cau CCTL 2016" xfId="4799"/>
    <cellStyle name="T_DT_BO2907" xfId="4800"/>
    <cellStyle name="T_dt1" xfId="4801"/>
    <cellStyle name="T_DT533C" xfId="4802"/>
    <cellStyle name="T_DTduong-goi1" xfId="4803"/>
    <cellStyle name="T_DTGiangChaChai22.7sua" xfId="4804"/>
    <cellStyle name="T_dtoangiaBXsuaCPK-pai" xfId="4805"/>
    <cellStyle name="T_dtoanSPthemKLcong" xfId="4806"/>
    <cellStyle name="T_dtTL598G1." xfId="4807"/>
    <cellStyle name="T_dtTL598G1. 2" xfId="4808"/>
    <cellStyle name="T_dtTL598G1._Phụ luc goi 5" xfId="4809"/>
    <cellStyle name="T_dtTL598G1._TONG HOP QUYET TOAN THANH PHO 2013" xfId="4810"/>
    <cellStyle name="T_DTWB31" xfId="4811"/>
    <cellStyle name="T_DTWB3Sua12.6" xfId="4812"/>
    <cellStyle name="T_Du an khoi cong moi nam 2010" xfId="4813"/>
    <cellStyle name="T_Du an khoi cong moi nam 2010_CQ XAC DINH MAT BANG 2016 (Quảng Trị)" xfId="4814"/>
    <cellStyle name="T_Du an khoi cong moi nam 2010_CQ XAC DINH MAT BANG 2016 Thanh Hoa" xfId="4815"/>
    <cellStyle name="T_DU AN TKQH VA CHUAN BI DAU TU NAM 2007 sua ngay 9-11" xfId="4816"/>
    <cellStyle name="T_DU AN TKQH VA CHUAN BI DAU TU NAM 2007 sua ngay 9-11_Bieu mau danh muc du an thuoc CTMTQG nam 2008" xfId="4817"/>
    <cellStyle name="T_DU AN TKQH VA CHUAN BI DAU TU NAM 2007 sua ngay 9-11_Bieu mau danh muc du an thuoc CTMTQG nam 2008_CQ XAC DINH MAT BANG 2016 (Quảng Trị)" xfId="4818"/>
    <cellStyle name="T_DU AN TKQH VA CHUAN BI DAU TU NAM 2007 sua ngay 9-11_Bieu mau danh muc du an thuoc CTMTQG nam 2008_CQ XAC DINH MAT BANG 2016 Thanh Hoa" xfId="4819"/>
    <cellStyle name="T_DU AN TKQH VA CHUAN BI DAU TU NAM 2007 sua ngay 9-11_CQ XAC DINH MAT BANG 2016 (Quảng Trị)" xfId="4820"/>
    <cellStyle name="T_DU AN TKQH VA CHUAN BI DAU TU NAM 2007 sua ngay 9-11_CQ XAC DINH MAT BANG 2016 Thanh Hoa" xfId="4821"/>
    <cellStyle name="T_DU AN TKQH VA CHUAN BI DAU TU NAM 2007 sua ngay 9-11_Du an khoi cong moi nam 2010" xfId="4822"/>
    <cellStyle name="T_DU AN TKQH VA CHUAN BI DAU TU NAM 2007 sua ngay 9-11_Du an khoi cong moi nam 2010_CQ XAC DINH MAT BANG 2016 (Quảng Trị)" xfId="4823"/>
    <cellStyle name="T_DU AN TKQH VA CHUAN BI DAU TU NAM 2007 sua ngay 9-11_Du an khoi cong moi nam 2010_CQ XAC DINH MAT BANG 2016 Thanh Hoa" xfId="4824"/>
    <cellStyle name="T_DU AN TKQH VA CHUAN BI DAU TU NAM 2007 sua ngay 9-11_Ket qua phan bo von nam 2008" xfId="4825"/>
    <cellStyle name="T_DU AN TKQH VA CHUAN BI DAU TU NAM 2007 sua ngay 9-11_Ket qua phan bo von nam 2008_CQ XAC DINH MAT BANG 2016 (Quảng Trị)" xfId="4826"/>
    <cellStyle name="T_DU AN TKQH VA CHUAN BI DAU TU NAM 2007 sua ngay 9-11_Ket qua phan bo von nam 2008_CQ XAC DINH MAT BANG 2016 Thanh Hoa" xfId="4827"/>
    <cellStyle name="T_DU AN TKQH VA CHUAN BI DAU TU NAM 2007 sua ngay 9-11_KH XDCB_2008 lan 2 sua ngay 10-11" xfId="4828"/>
    <cellStyle name="T_DU AN TKQH VA CHUAN BI DAU TU NAM 2007 sua ngay 9-11_KH XDCB_2008 lan 2 sua ngay 10-11_CQ XAC DINH MAT BANG 2016 (Quảng Trị)" xfId="4829"/>
    <cellStyle name="T_DU AN TKQH VA CHUAN BI DAU TU NAM 2007 sua ngay 9-11_KH XDCB_2008 lan 2 sua ngay 10-11_CQ XAC DINH MAT BANG 2016 Thanh Hoa" xfId="4830"/>
    <cellStyle name="T_Du lieu 1" xfId="4831"/>
    <cellStyle name="T_du toan 2008" xfId="4832"/>
    <cellStyle name="T_Du toan 371" xfId="4833"/>
    <cellStyle name="T_Du toan chi 2010 (18.12.2009)-chinh-tk10" xfId="4834"/>
    <cellStyle name="T_Du toan chi 2010 (18.12.2009)-chinh-tk10_Thành phố-Nhu cau CCTL 2016" xfId="4835"/>
    <cellStyle name="T_Du toan chieu sang Thinh Lang" xfId="4836"/>
    <cellStyle name="T_du toan dien  T3.1" xfId="4837"/>
    <cellStyle name="T_du toan dieu chinh  20-8-2006" xfId="4838"/>
    <cellStyle name="T_du toan dieu chinh  20-8-2006_CQ XAC DINH MAT BANG 2016 (Quảng Trị)" xfId="4839"/>
    <cellStyle name="T_du toan dieu chinh  20-8-2006_CQ XAC DINH MAT BANG 2016 Thanh Hoa" xfId="4840"/>
    <cellStyle name="T_Du toan du thau Cautreo" xfId="4841"/>
    <cellStyle name="T_Du toan du thau Cautreo 2" xfId="4842"/>
    <cellStyle name="T_Du toan du thau Cautreo_TONG HOP QUYET TOAN THANH PHO 2013" xfId="4843"/>
    <cellStyle name="T_Du toan Hoa Binh" xfId="4844"/>
    <cellStyle name="T_Du toan nam 2014 (chinh thuc)" xfId="4845"/>
    <cellStyle name="T_Du toan nam 2014 (chinh thuc)_BHYT nguoi ngheo" xfId="4846"/>
    <cellStyle name="T_Du toan nam 2014 (chinh thuc)_bo sung du toan  hong linh" xfId="4847"/>
    <cellStyle name="T_Du toan nam 2014 (chinh thuc)_DT 2015 (chinh thuc)" xfId="4848"/>
    <cellStyle name="T_Du toan nam 2014 (chinh thuc)_TH BHXH 2015" xfId="4849"/>
    <cellStyle name="T_Du toan Thanh Hoa (15-3-2007)" xfId="4850"/>
    <cellStyle name="T_Duong Po Ngang - Coc LaySua1.07" xfId="4851"/>
    <cellStyle name="T_Duong TT xa Nam Khanh" xfId="4852"/>
    <cellStyle name="T_Duong Xuan Quang - Thai Nien(408)" xfId="4853"/>
    <cellStyle name="T_Dutoan" xfId="4854"/>
    <cellStyle name="T_DUTOAN cam moc quy von" xfId="4855"/>
    <cellStyle name="T_dutoanLCSP04-km0-5-goi1 (Ban 5 sua 24-8)" xfId="4856"/>
    <cellStyle name="T_DZ 0,4kV &amp; CONGTO con sa" xfId="4857"/>
    <cellStyle name="T_DZ 0.4KV KCN BAC QUY" xfId="4858"/>
    <cellStyle name="T_DZ 35kV DUC THINH 2006 TT16" xfId="4859"/>
    <cellStyle name="T_DZ10" xfId="4860"/>
    <cellStyle name="T_Feb Delivery Plan-Tuan B" xfId="4861"/>
    <cellStyle name="T_Feb Delivery Plan-Tuan B_Bieu bang TLP 2016 huyện Lộc Hà 2" xfId="4862"/>
    <cellStyle name="T_Feb Delivery Plan-Tuan B_PL bien phap cong trinh 22.9.2016" xfId="4863"/>
    <cellStyle name="T_Feb Delivery Plan-Tuan B_TLP 2016 sửa lại gui STC 21.9.2016" xfId="4864"/>
    <cellStyle name="T_form ton kho CK 2 tuan 8" xfId="4865"/>
    <cellStyle name="T_form ton kho CK 2 tuan 8_Analysis Transport" xfId="4866"/>
    <cellStyle name="T_form ton kho CK 2 tuan 8_Analysis Transport_Bieu bang TLP 2016 huyện Lộc Hà 2" xfId="4867"/>
    <cellStyle name="T_form ton kho CK 2 tuan 8_Analysis Transport_PL bien phap cong trinh 22.9.2016" xfId="4868"/>
    <cellStyle name="T_form ton kho CK 2 tuan 8_Analysis Transport_TLP 2016 sửa lại gui STC 21.9.2016" xfId="4869"/>
    <cellStyle name="T_form ton kho CK 2 tuan 8_Bieu bang TLP 2016 huyện Lộc Hà 2" xfId="4870"/>
    <cellStyle name="T_form ton kho CK 2 tuan 8_Budget schedule 1H08_Acc dept" xfId="4871"/>
    <cellStyle name="T_form ton kho CK 2 tuan 8_Budget schedule 1H08_Acc dept_Bieu bang TLP 2016 huyện Lộc Hà 2" xfId="4872"/>
    <cellStyle name="T_form ton kho CK 2 tuan 8_Budget schedule 1H08_Acc dept_PL bien phap cong trinh 22.9.2016" xfId="4873"/>
    <cellStyle name="T_form ton kho CK 2 tuan 8_Budget schedule 1H08_Acc dept_TLP 2016 sửa lại gui STC 21.9.2016" xfId="4874"/>
    <cellStyle name="T_form ton kho CK 2 tuan 8_Calculate Plan 2008" xfId="4875"/>
    <cellStyle name="T_form ton kho CK 2 tuan 8_Calculate Plan 2008_Bieu bang TLP 2016 huyện Lộc Hà 2" xfId="4876"/>
    <cellStyle name="T_form ton kho CK 2 tuan 8_Calculate Plan 2008_PL bien phap cong trinh 22.9.2016" xfId="4877"/>
    <cellStyle name="T_form ton kho CK 2 tuan 8_Calculate Plan 2008_TLP 2016 sửa lại gui STC 21.9.2016" xfId="4878"/>
    <cellStyle name="T_form ton kho CK 2 tuan 8_PL bien phap cong trinh 22.9.2016" xfId="4879"/>
    <cellStyle name="T_form ton kho CK 2 tuan 8_Purchase moi - 090504" xfId="4880"/>
    <cellStyle name="T_form ton kho CK 2 tuan 8_Purchase moi - 090504_Bieu bang TLP 2016 huyện Lộc Hà 2" xfId="4881"/>
    <cellStyle name="T_form ton kho CK 2 tuan 8_Purchase moi - 090504_PL bien phap cong trinh 22.9.2016" xfId="4882"/>
    <cellStyle name="T_form ton kho CK 2 tuan 8_Purchase moi - 090504_TLP 2016 sửa lại gui STC 21.9.2016" xfId="4883"/>
    <cellStyle name="T_form ton kho CK 2 tuan 8_ra soat phan cap 1 (cuoi in ra)" xfId="4884"/>
    <cellStyle name="T_form ton kho CK 2 tuan 8_Report preparation" xfId="4885"/>
    <cellStyle name="T_form ton kho CK 2 tuan 8_Report preparation_Bieu bang TLP 2016 huyện Lộc Hà 2" xfId="4886"/>
    <cellStyle name="T_form ton kho CK 2 tuan 8_Report preparation_PL bien phap cong trinh 22.9.2016" xfId="4887"/>
    <cellStyle name="T_form ton kho CK 2 tuan 8_Report preparation_TLP 2016 sửa lại gui STC 21.9.2016" xfId="4888"/>
    <cellStyle name="T_form ton kho CK 2 tuan 8_Sale result 2008" xfId="4889"/>
    <cellStyle name="T_form ton kho CK 2 tuan 8_Sale result 2008_Bieu bang TLP 2016 huyện Lộc Hà 2" xfId="4890"/>
    <cellStyle name="T_form ton kho CK 2 tuan 8_Sale result 2008_PL bien phap cong trinh 22.9.2016" xfId="4891"/>
    <cellStyle name="T_form ton kho CK 2 tuan 8_Sale result 2008_TLP 2016 sửa lại gui STC 21.9.2016" xfId="4892"/>
    <cellStyle name="T_form ton kho CK 2 tuan 8_TLP 2016 sửa lại gui STC 21.9.2016" xfId="4893"/>
    <cellStyle name="T_Format for Mar Addtional" xfId="4894"/>
    <cellStyle name="T_Format for Mar Addtional_Bieu bang TLP 2016 huyện Lộc Hà 2" xfId="4895"/>
    <cellStyle name="T_Format for Mar Addtional_PL bien phap cong trinh 22.9.2016" xfId="4896"/>
    <cellStyle name="T_Format for Mar Addtional_TLP 2016 sửa lại gui STC 21.9.2016" xfId="4897"/>
    <cellStyle name="T_G_I TCDBVN. BCQTC_U QUANG DAI.QL62.(11)" xfId="4898"/>
    <cellStyle name="T_G_I TCDBVN. BCQTC_U QUANG DAI.QL62.(11) 2" xfId="4899"/>
    <cellStyle name="T_G_I TCDBVN. BCQTC_U QUANG DAI.QL62.(11)_TONG HOP QUYET TOAN THANH PHO 2013" xfId="4900"/>
    <cellStyle name="T_Gia thanh-chuan" xfId="4901"/>
    <cellStyle name="T_Gia thanh-chuan 2" xfId="4902"/>
    <cellStyle name="T_Gia thanh-chuan_TONG HOP QUYET TOAN THANH PHO 2013" xfId="4903"/>
    <cellStyle name="T_Gia thau Hoang Xuan" xfId="4904"/>
    <cellStyle name="T_Giam DT2016 (ND108)" xfId="4905"/>
    <cellStyle name="T_Goi 2 in20.4" xfId="4906"/>
    <cellStyle name="T_Goi 5" xfId="4907"/>
    <cellStyle name="T_Goi 5 2" xfId="4908"/>
    <cellStyle name="T_Goi 5_TONG HOP QUYET TOAN THANH PHO 2013" xfId="4909"/>
    <cellStyle name="T_GoiXL1hem" xfId="4910"/>
    <cellStyle name="T_GoiXL1hem 2" xfId="4911"/>
    <cellStyle name="T_GoiXL1hem_TONG HOP QUYET TOAN THANH PHO 2013" xfId="4912"/>
    <cellStyle name="T_gt " xfId="4913"/>
    <cellStyle name="T_gt  2" xfId="4914"/>
    <cellStyle name="T_gt  2_Bieu bang TLP 2016 huyện Lộc Hà 2" xfId="4915"/>
    <cellStyle name="T_gt  2_PL bien phap cong trinh 22.9.2016" xfId="4916"/>
    <cellStyle name="T_gt  2_TLP 2016 sửa lại gui STC 21.9.2016" xfId="4917"/>
    <cellStyle name="T_gt _Bieu bang TLP 2016 huyện Lộc Hà 2" xfId="4918"/>
    <cellStyle name="T_gt _PL bien phap cong trinh 22.9.2016" xfId="4919"/>
    <cellStyle name="T_gt _TLP 2016 sửa lại gui STC 21.9.2016" xfId="4920"/>
    <cellStyle name="T_gt _VN ACCU" xfId="4921"/>
    <cellStyle name="T_gt _Wholesales &amp; retailsales by Heads (1998~2009)" xfId="4922"/>
    <cellStyle name="T_gt _Wholesales &amp; retailsales by Heads (1998~2009)_Bieu bang TLP 2016 huyện Lộc Hà 2" xfId="4923"/>
    <cellStyle name="T_gt _Wholesales &amp; retailsales by Heads (1998~2009)_PL bien phap cong trinh 22.9.2016" xfId="4924"/>
    <cellStyle name="T_gt _Wholesales &amp; retailsales by Heads (1998~2009)_TLP 2016 sửa lại gui STC 21.9.2016" xfId="4925"/>
    <cellStyle name="T_gt _" xfId="4926"/>
    <cellStyle name="T_HEAD ORDER FOR MARCH- CONFIRMED&amp;Calculation" xfId="4927"/>
    <cellStyle name="T_HEAD ORDER FOR MARCH- CONFIRMED&amp;Calculation_Bieu bang TLP 2016 huyện Lộc Hà 2" xfId="4928"/>
    <cellStyle name="T_HEAD ORDER FOR MARCH- CONFIRMED&amp;Calculation_PL bien phap cong trinh 22.9.2016" xfId="4929"/>
    <cellStyle name="T_HEAD ORDER FOR MARCH- CONFIRMED&amp;Calculation_TLP 2016 sửa lại gui STC 21.9.2016" xfId="4930"/>
    <cellStyle name="T_HEAD ORDER FOR MARCH- CONFIRMEDCalculation_Tuan B" xfId="4931"/>
    <cellStyle name="T_HEAD ORDER FOR MARCH- CONFIRMEDCalculation_Tuan B_Bieu bang TLP 2016 huyện Lộc Hà 2" xfId="4932"/>
    <cellStyle name="T_HEAD ORDER FOR MARCH- CONFIRMEDCalculation_Tuan B_PL bien phap cong trinh 22.9.2016" xfId="4933"/>
    <cellStyle name="T_HEAD ORDER FOR MARCH- CONFIRMEDCalculation_Tuan B_TLP 2016 sửa lại gui STC 21.9.2016" xfId="4934"/>
    <cellStyle name="T_Ho so DT thu NSNN nam 2014 (V1)" xfId="4935"/>
    <cellStyle name="T_Ho so DT thu NSNN nam 2014 (V1)_CQ XAC DINH MAT BANG 2016 (Quảng Trị)" xfId="4936"/>
    <cellStyle name="T_Ho so DT thu NSNN nam 2014 (V1)_CQ XAC DINH MAT BANG 2016 Thanh Hoa" xfId="4937"/>
    <cellStyle name="T_Hoi nghi" xfId="4938"/>
    <cellStyle name="T_Ht-PTq1-03" xfId="4939"/>
    <cellStyle name="T_Ht-PTq1-03_CQ XAC DINH MAT BANG 2016 (Quảng Trị)" xfId="4940"/>
    <cellStyle name="T_Ht-PTq1-03_CQ XAC DINH MAT BANG 2016 Thanh Hoa" xfId="4941"/>
    <cellStyle name="T_IPC No.01 ADB5 (IN)- QB04TL10" xfId="4942"/>
    <cellStyle name="T_Ke hoach KTXH  nam 2009_PKT thang 11 nam 2008" xfId="4943"/>
    <cellStyle name="T_Ke hoach KTXH  nam 2009_PKT thang 11 nam 2008_CQ XAC DINH MAT BANG 2016 (Quảng Trị)" xfId="4944"/>
    <cellStyle name="T_Ke hoach KTXH  nam 2009_PKT thang 11 nam 2008_CQ XAC DINH MAT BANG 2016 Thanh Hoa" xfId="4945"/>
    <cellStyle name="T_KE HOACH KTXH 2015" xfId="4946"/>
    <cellStyle name="T_Ke-3doan" xfId="4947"/>
    <cellStyle name="T_Ket qua dau thau" xfId="4948"/>
    <cellStyle name="T_Ket qua dau thau_CQ XAC DINH MAT BANG 2016 (Quảng Trị)" xfId="4949"/>
    <cellStyle name="T_Ket qua dau thau_CQ XAC DINH MAT BANG 2016 Thanh Hoa" xfId="4950"/>
    <cellStyle name="T_Ket qua phan bo von nam 2008" xfId="4951"/>
    <cellStyle name="T_Ket qua phan bo von nam 2008_CQ XAC DINH MAT BANG 2016 (Quảng Trị)" xfId="4952"/>
    <cellStyle name="T_Ket qua phan bo von nam 2008_CQ XAC DINH MAT BANG 2016 Thanh Hoa" xfId="4953"/>
    <cellStyle name="T_KH XDCB 18-6-2010" xfId="4954"/>
    <cellStyle name="T_KH XDCB 18-6-2010_Thành phố-Nhu cau CCTL 2016" xfId="4955"/>
    <cellStyle name="T_KH XDCB_2008 lan 2 sua ngay 10-11" xfId="4956"/>
    <cellStyle name="T_KH XDCB_2008 lan 2 sua ngay 10-11_CQ XAC DINH MAT BANG 2016 (Quảng Trị)" xfId="4957"/>
    <cellStyle name="T_KH XDCB_2008 lan 2 sua ngay 10-11_CQ XAC DINH MAT BANG 2016 Thanh Hoa" xfId="4958"/>
    <cellStyle name="T_Khao satD1" xfId="4959"/>
    <cellStyle name="T_Khao satD1 2" xfId="4960"/>
    <cellStyle name="T_Khao satD1_5. Du toan dien chieu sang" xfId="4961"/>
    <cellStyle name="T_Khao satD1_Book1" xfId="4962"/>
    <cellStyle name="T_Khao satD1_Phụ luc goi 5" xfId="4963"/>
    <cellStyle name="T_Khao satD1_TONG HOP QUYET TOAN THANH PHO 2013" xfId="4964"/>
    <cellStyle name="T_Khoi Bung" xfId="4965"/>
    <cellStyle name="T_Khoi luong" xfId="4966"/>
    <cellStyle name="T_Khoi luong QL8B" xfId="4967"/>
    <cellStyle name="T_Khoi luong QL8B 2" xfId="4968"/>
    <cellStyle name="T_Khoi luong QL8B_TONG HOP QUYET TOAN THANH PHO 2013" xfId="4969"/>
    <cellStyle name="T_KHỐI LƯỢNG QUYẾT TOÁN GÓI 5 (TVGS CHẤP THUẬN) TVS" xfId="4970"/>
    <cellStyle name="T_KHOI LUONG VAT LIEU" xfId="4971"/>
    <cellStyle name="T_Khoi Xa Ngoai-con 1 ho" xfId="4972"/>
    <cellStyle name="T_Khoiluongduonggiao" xfId="4973"/>
    <cellStyle name="T_Khoiluongduonggiao 2" xfId="4974"/>
    <cellStyle name="T_Khoiluongduonggiao_TONG HOP QUYET TOAN THANH PHO 2013" xfId="4975"/>
    <cellStyle name="T_Kiem ke thuc hien den 30-9-2007" xfId="4976"/>
    <cellStyle name="T_Kiem ke thuc hien den 30-9-2007 (SX lan can)" xfId="4977"/>
    <cellStyle name="T_KL cong" xfId="4978"/>
    <cellStyle name="T_KL san nen Phieng Ot" xfId="4979"/>
    <cellStyle name="T_KLC5,4MC0" xfId="4980"/>
    <cellStyle name="T_klcongk0_28" xfId="4981"/>
    <cellStyle name="T_KLNMD" xfId="4982"/>
    <cellStyle name="T_Km329-Km350 (7-6)" xfId="4983"/>
    <cellStyle name="T_Lap gia BS Da Nang" xfId="4984"/>
    <cellStyle name="T_Lap gia BS Da Nang_Thành phố-Nhu cau CCTL 2016" xfId="4985"/>
    <cellStyle name="T_LuuNgay25-06-2006ANH CUONG T 5" xfId="4986"/>
    <cellStyle name="T_M 20" xfId="4987"/>
    <cellStyle name="T_M 20 2" xfId="4988"/>
    <cellStyle name="T_M 6" xfId="4989"/>
    <cellStyle name="T_M 6 2" xfId="4990"/>
    <cellStyle name="T_M 7" xfId="4991"/>
    <cellStyle name="T_M 7 2" xfId="4992"/>
    <cellStyle name="T_M TH" xfId="4993"/>
    <cellStyle name="T_M TH 2" xfId="4994"/>
    <cellStyle name="T_Me_Tri_6_07" xfId="4995"/>
    <cellStyle name="T_Me_Tri_6_07_CQ XAC DINH MAT BANG 2016 (Quảng Trị)" xfId="4996"/>
    <cellStyle name="T_Me_Tri_6_07_CQ XAC DINH MAT BANG 2016 Thanh Hoa" xfId="4997"/>
    <cellStyle name="T_MLba0308" xfId="4998"/>
    <cellStyle name="T_MN" xfId="4999"/>
    <cellStyle name="T_MN_T-Bao cao chi 6 thang" xfId="5000"/>
    <cellStyle name="T_MN_T-Bao cao chi 6 thang 2" xfId="5001"/>
    <cellStyle name="T_MOI 2014- DU TOAN GIAO DUC 2014" xfId="5002"/>
    <cellStyle name="T_MOI 2014- DU TOAN GIAO DUC 2014_T-Bao cao chi 6 thang" xfId="5003"/>
    <cellStyle name="T_MOI 2014- DU TOAN GIAO DUC 2014_T-Bao cao chi 6 thang 2" xfId="5004"/>
    <cellStyle name="T_N2 thay dat (N1-1)" xfId="5005"/>
    <cellStyle name="T_N2 thay dat (N1-1)_CQ XAC DINH MAT BANG 2016 (Quảng Trị)" xfId="5006"/>
    <cellStyle name="T_N2 thay dat (N1-1)_CQ XAC DINH MAT BANG 2016 Thanh Hoa" xfId="5007"/>
    <cellStyle name="T_nen mat,thoatnuoc" xfId="5008"/>
    <cellStyle name="T_Nguonchuyensodutamung2008sang2009(Thuong)" xfId="5009"/>
    <cellStyle name="T_Nguonchuyensodutamung2008sang2009(Thuong)_Thành phố-Nhu cau CCTL 2016" xfId="5010"/>
    <cellStyle name="T_NHU CAU VA NGUON THUC HIEN CCTL CAP XA" xfId="5011"/>
    <cellStyle name="T_NPP Khanh Vinh Thai Nguyen - BC KTTB_CTrinh_TB__20_loc__Milk_Yomilk_CK1" xfId="5012"/>
    <cellStyle name="T_NPP Khanh Vinh Thai Nguyen - BC KTTB_CTrinh_TB__20_loc__Milk_Yomilk_CK1_Bieu bang TLP 2016 huyện Lộc Hà 2" xfId="5013"/>
    <cellStyle name="T_NPP Khanh Vinh Thai Nguyen - BC KTTB_CTrinh_TB__20_loc__Milk_Yomilk_CK1_Budget schedule 1H08_Acc dept" xfId="5014"/>
    <cellStyle name="T_NPP Khanh Vinh Thai Nguyen - BC KTTB_CTrinh_TB__20_loc__Milk_Yomilk_CK1_Budget schedule 1H08_Acc dept_Bieu bang TLP 2016 huyện Lộc Hà 2" xfId="5015"/>
    <cellStyle name="T_NPP Khanh Vinh Thai Nguyen - BC KTTB_CTrinh_TB__20_loc__Milk_Yomilk_CK1_Budget schedule 1H08_Acc dept_PL bien phap cong trinh 22.9.2016" xfId="5016"/>
    <cellStyle name="T_NPP Khanh Vinh Thai Nguyen - BC KTTB_CTrinh_TB__20_loc__Milk_Yomilk_CK1_Budget schedule 1H08_Acc dept_TLP 2016 sửa lại gui STC 21.9.2016" xfId="5017"/>
    <cellStyle name="T_NPP Khanh Vinh Thai Nguyen - BC KTTB_CTrinh_TB__20_loc__Milk_Yomilk_CK1_PL bien phap cong trinh 22.9.2016" xfId="5018"/>
    <cellStyle name="T_NPP Khanh Vinh Thai Nguyen - BC KTTB_CTrinh_TB__20_loc__Milk_Yomilk_CK1_Purchase moi - 090504" xfId="5019"/>
    <cellStyle name="T_NPP Khanh Vinh Thai Nguyen - BC KTTB_CTrinh_TB__20_loc__Milk_Yomilk_CK1_Purchase moi - 090504_Bieu bang TLP 2016 huyện Lộc Hà 2" xfId="5020"/>
    <cellStyle name="T_NPP Khanh Vinh Thai Nguyen - BC KTTB_CTrinh_TB__20_loc__Milk_Yomilk_CK1_Purchase moi - 090504_PL bien phap cong trinh 22.9.2016" xfId="5021"/>
    <cellStyle name="T_NPP Khanh Vinh Thai Nguyen - BC KTTB_CTrinh_TB__20_loc__Milk_Yomilk_CK1_Purchase moi - 090504_TLP 2016 sửa lại gui STC 21.9.2016" xfId="5022"/>
    <cellStyle name="T_NPP Khanh Vinh Thai Nguyen - BC KTTB_CTrinh_TB__20_loc__Milk_Yomilk_CK1_ra soat phan cap 1 (cuoi in ra)" xfId="5023"/>
    <cellStyle name="T_NPP Khanh Vinh Thai Nguyen - BC KTTB_CTrinh_TB__20_loc__Milk_Yomilk_CK1_Report preparation" xfId="5024"/>
    <cellStyle name="T_NPP Khanh Vinh Thai Nguyen - BC KTTB_CTrinh_TB__20_loc__Milk_Yomilk_CK1_Report preparation_Bieu bang TLP 2016 huyện Lộc Hà 2" xfId="5025"/>
    <cellStyle name="T_NPP Khanh Vinh Thai Nguyen - BC KTTB_CTrinh_TB__20_loc__Milk_Yomilk_CK1_Report preparation_PL bien phap cong trinh 22.9.2016" xfId="5026"/>
    <cellStyle name="T_NPP Khanh Vinh Thai Nguyen - BC KTTB_CTrinh_TB__20_loc__Milk_Yomilk_CK1_Report preparation_TLP 2016 sửa lại gui STC 21.9.2016" xfId="5027"/>
    <cellStyle name="T_NPP Khanh Vinh Thai Nguyen - BC KTTB_CTrinh_TB__20_loc__Milk_Yomilk_CK1_TLP 2016 sửa lại gui STC 21.9.2016" xfId="5028"/>
    <cellStyle name="T_PHU LUC CHIEU SANG(13.6.2013)" xfId="5029"/>
    <cellStyle name="T_Phu luc cong dau kenh TP Ha Tinh - trinh UBND tinh" xfId="5030"/>
    <cellStyle name="T_Phụ luc goi 5" xfId="5031"/>
    <cellStyle name="T_Phuong an can doi nam 2008" xfId="5032"/>
    <cellStyle name="T_Phuong an can doi nam 2008_CQ XAC DINH MAT BANG 2016 (Quảng Trị)" xfId="5033"/>
    <cellStyle name="T_Phuong an can doi nam 2008_CQ XAC DINH MAT BANG 2016 Thanh Hoa" xfId="5034"/>
    <cellStyle name="T_PL bien phap cong trinh 22.9.2016" xfId="5035"/>
    <cellStyle name="T_plhd" xfId="5036"/>
    <cellStyle name="T_PP XD DINH MUC 2011 ( 12-07-2010)" xfId="5037"/>
    <cellStyle name="T_PP XD DINH MUC 2011 ( 12-07-2010)_Thành phố-Nhu cau CCTL 2016" xfId="5038"/>
    <cellStyle name="T_Purchase moi - 090504" xfId="5039"/>
    <cellStyle name="T_Purchase moi - 090504_Bieu bang TLP 2016 huyện Lộc Hà 2" xfId="5040"/>
    <cellStyle name="T_Purchase moi - 090504_PL bien phap cong trinh 22.9.2016" xfId="5041"/>
    <cellStyle name="T_Purchase moi - 090504_TLP 2016 sửa lại gui STC 21.9.2016" xfId="5042"/>
    <cellStyle name="T_QL70 lan 3.da t dinh" xfId="5043"/>
    <cellStyle name="T_QL70_TC_Km188-197-in" xfId="5044"/>
    <cellStyle name="T_QT di chuyen ca phe" xfId="5045"/>
    <cellStyle name="T_QT di chuyen ca phe_Ban chuyen trach 29 (dieu chinh)" xfId="5046"/>
    <cellStyle name="T_QT di chuyen ca phe_Ban chuyen trach 29 (dieu chinh)_BHYT nguoi ngheo" xfId="5047"/>
    <cellStyle name="T_QT di chuyen ca phe_Ban chuyen trach 29 (dieu chinh)_bo sung du toan  hong linh" xfId="5048"/>
    <cellStyle name="T_QT di chuyen ca phe_Ban chuyen trach 29 (dieu chinh)_DT 2015 (chinh thuc)" xfId="5049"/>
    <cellStyle name="T_QT di chuyen ca phe_Ban chuyen trach 29 (dieu chinh)_TH BHXH 2015" xfId="5050"/>
    <cellStyle name="T_QT di chuyen ca phe_ban chuyen trach 29 bo sung cho huyen ( DC theo QDUBND tinh theo doi)" xfId="5051"/>
    <cellStyle name="T_QT di chuyen ca phe_ban chuyen trach 29 bo sung cho huyen ( DC theo QDUBND tinh theo doi)_BHYT nguoi ngheo" xfId="5052"/>
    <cellStyle name="T_QT di chuyen ca phe_ban chuyen trach 29 bo sung cho huyen ( DC theo QDUBND tinh theo doi)_bo sung du toan  hong linh" xfId="5053"/>
    <cellStyle name="T_QT di chuyen ca phe_ban chuyen trach 29 bo sung cho huyen ( DC theo QDUBND tinh theo doi)_DT 2015 (chinh thuc)" xfId="5054"/>
    <cellStyle name="T_QT di chuyen ca phe_ban chuyen trach 29 bo sung cho huyen ( DC theo QDUBND tinh theo doi)_TH BHXH 2015" xfId="5055"/>
    <cellStyle name="T_QT di chuyen ca phe_bo sung du toan  hong linh" xfId="5056"/>
    <cellStyle name="T_QT di chuyen ca phe_Du toan nam 2014 (chinh thuc)" xfId="5057"/>
    <cellStyle name="T_QT di chuyen ca phe_Du toan nam 2014 (chinh thuc)_BHYT nguoi ngheo" xfId="5058"/>
    <cellStyle name="T_QT di chuyen ca phe_Du toan nam 2014 (chinh thuc)_bo sung du toan  hong linh" xfId="5059"/>
    <cellStyle name="T_QT di chuyen ca phe_Du toan nam 2014 (chinh thuc)_DT 2015 (chinh thuc)" xfId="5060"/>
    <cellStyle name="T_QT di chuyen ca phe_Du toan nam 2014 (chinh thuc)_TH BHXH 2015" xfId="5061"/>
    <cellStyle name="T_QT di chuyen ca phe_TH BHXH 2015" xfId="5062"/>
    <cellStyle name="T_QT di chuyen ca phe_TH chenh lech Quy Luong 2014 (Phuc)" xfId="5063"/>
    <cellStyle name="T_QT di chuyen ca phe_TH chenh lech Quy Luong 2014 (Phuc)_BHYT nguoi ngheo" xfId="5064"/>
    <cellStyle name="T_QT di chuyen ca phe_TH chenh lech Quy Luong 2014 (Phuc)_bo sung du toan  hong linh" xfId="5065"/>
    <cellStyle name="T_QT di chuyen ca phe_TH chenh lech Quy Luong 2014 (Phuc)_DT 2015 (chinh thuc)" xfId="5066"/>
    <cellStyle name="T_QT di chuyen ca phe_TH chenh lech Quy Luong 2014 (Phuc)_TH BHXH 2015" xfId="5067"/>
    <cellStyle name="T_QT di chuyen ca phe_THU NS den 21.12.2014" xfId="5068"/>
    <cellStyle name="T_QTQuy2-2005" xfId="5069"/>
    <cellStyle name="T_QTQuy2-2005_Bangtheodoicongviec" xfId="5070"/>
    <cellStyle name="T_QTQuy2-2005_Bangtheodoicongviec_Thành phố-Nhu cau CCTL 2016" xfId="5071"/>
    <cellStyle name="T_QTQuy2-2005_bc KB den ngay 15122010" xfId="5072"/>
    <cellStyle name="T_QTQuy2-2005_bc KB den ngay 15122010_Thành phố-Nhu cau CCTL 2016" xfId="5073"/>
    <cellStyle name="T_QTQuy2-2005_Nguonchuyensodutamung2008sang2009(Thuong)" xfId="5074"/>
    <cellStyle name="T_QTQuy2-2005_Nguonchuyensodutamung2008sang2009(Thuong)_Thành phố-Nhu cau CCTL 2016" xfId="5075"/>
    <cellStyle name="T_QTQuy2-2005_TABMIS 16.12.10" xfId="5076"/>
    <cellStyle name="T_QTQuy2-2005_TABMIS 16.12.10_Thành phố-Nhu cau CCTL 2016" xfId="5077"/>
    <cellStyle name="T_QTQuy2-2005_TABMIS chuyen nguon" xfId="5078"/>
    <cellStyle name="T_QTQuy2-2005_TABMIS chuyen nguon_Thành phố-Nhu cau CCTL 2016" xfId="5079"/>
    <cellStyle name="T_QTQuy2-2005_TAM UNG 2010 (31.12.2010) Q IN BC" xfId="5080"/>
    <cellStyle name="T_QTQuy2-2005_TAM UNG 2010 (31.12.2010) Q IN BC_Thành phố-Nhu cau CCTL 2016" xfId="5081"/>
    <cellStyle name="T_QTQuy2-2005_tham tra" xfId="5082"/>
    <cellStyle name="T_QTQuy2-2005_tham tra_Thành phố-Nhu cau CCTL 2016" xfId="5083"/>
    <cellStyle name="T_QTQuy2-2005_Thành phố-Nhu cau CCTL 2016" xfId="5084"/>
    <cellStyle name="T_quyet toan cau" xfId="5085"/>
    <cellStyle name="T_ra soat phan cap 1 (cuoi in ra)" xfId="5086"/>
    <cellStyle name="T_Report preparation" xfId="5087"/>
    <cellStyle name="T_Report preparation_Bieu bang TLP 2016 huyện Lộc Hà 2" xfId="5088"/>
    <cellStyle name="T_Report preparation_PL bien phap cong trinh 22.9.2016" xfId="5089"/>
    <cellStyle name="T_Report preparation_TLP 2016 sửa lại gui STC 21.9.2016" xfId="5090"/>
    <cellStyle name="T_Sale result 2008" xfId="5091"/>
    <cellStyle name="T_Sale result 2008_Bieu bang TLP 2016 huyện Lộc Hà 2" xfId="5092"/>
    <cellStyle name="T_Sale result 2008_PL bien phap cong trinh 22.9.2016" xfId="5093"/>
    <cellStyle name="T_Sale result 2008_TLP 2016 sửa lại gui STC 21.9.2016" xfId="5094"/>
    <cellStyle name="T_San Nen TDC P.Ot.suaxls" xfId="5095"/>
    <cellStyle name="T_SĐT Công ty - Cụm, trạm" xfId="5096"/>
    <cellStyle name="T_Seagame(BTL)" xfId="5097"/>
    <cellStyle name="T_Sheet1" xfId="5098"/>
    <cellStyle name="T_Sheet1_1" xfId="5099"/>
    <cellStyle name="T_Sheet1_Bieu bang TLP 2016 huyện Lộc Hà 2" xfId="5100"/>
    <cellStyle name="T_Sheet1_Book1" xfId="5101"/>
    <cellStyle name="T_Sheet1_Budget schedule 1H08_Acc dept" xfId="5102"/>
    <cellStyle name="T_Sheet1_Budget schedule 1H08_Acc dept_Bieu bang TLP 2016 huyện Lộc Hà 2" xfId="5103"/>
    <cellStyle name="T_Sheet1_Budget schedule 1H08_Acc dept_PL bien phap cong trinh 22.9.2016" xfId="5104"/>
    <cellStyle name="T_Sheet1_Budget schedule 1H08_Acc dept_TLP 2016 sửa lại gui STC 21.9.2016" xfId="5105"/>
    <cellStyle name="T_Sheet1_Phu luc cong dau kenh TP Ha Tinh - trinh UBND tinh" xfId="5106"/>
    <cellStyle name="T_Sheet1_PL bien phap cong trinh 22.9.2016" xfId="5107"/>
    <cellStyle name="T_Sheet1_Purchase moi - 090504" xfId="5108"/>
    <cellStyle name="T_Sheet1_Purchase moi - 090504_Bieu bang TLP 2016 huyện Lộc Hà 2" xfId="5109"/>
    <cellStyle name="T_Sheet1_Purchase moi - 090504_PL bien phap cong trinh 22.9.2016" xfId="5110"/>
    <cellStyle name="T_Sheet1_Purchase moi - 090504_TLP 2016 sửa lại gui STC 21.9.2016" xfId="5111"/>
    <cellStyle name="T_Sheet1_ra soat phan cap 1 (cuoi in ra)" xfId="5112"/>
    <cellStyle name="T_Sheet1_Report preparation" xfId="5113"/>
    <cellStyle name="T_Sheet1_Report preparation_Bieu bang TLP 2016 huyện Lộc Hà 2" xfId="5114"/>
    <cellStyle name="T_Sheet1_Report preparation_PL bien phap cong trinh 22.9.2016" xfId="5115"/>
    <cellStyle name="T_Sheet1_Report preparation_TLP 2016 sửa lại gui STC 21.9.2016" xfId="5116"/>
    <cellStyle name="T_Sheet1_TLP 2016 sửa lại gui STC 21.9.2016" xfId="5117"/>
    <cellStyle name="T_Sheet1_ton kho moi tuan 22" xfId="5118"/>
    <cellStyle name="T_Sheet1_ton kho moi tuan 22_Analysis Transport" xfId="5119"/>
    <cellStyle name="T_Sheet1_ton kho moi tuan 22_Analysis Transport_Bieu bang TLP 2016 huyện Lộc Hà 2" xfId="5120"/>
    <cellStyle name="T_Sheet1_ton kho moi tuan 22_Analysis Transport_PL bien phap cong trinh 22.9.2016" xfId="5121"/>
    <cellStyle name="T_Sheet1_ton kho moi tuan 22_Analysis Transport_TLP 2016 sửa lại gui STC 21.9.2016" xfId="5122"/>
    <cellStyle name="T_Sheet1_ton kho moi tuan 22_Bieu bang TLP 2016 huyện Lộc Hà 2" xfId="5123"/>
    <cellStyle name="T_Sheet1_ton kho moi tuan 22_Calculate Plan 2008" xfId="5124"/>
    <cellStyle name="T_Sheet1_ton kho moi tuan 22_Calculate Plan 2008_Bieu bang TLP 2016 huyện Lộc Hà 2" xfId="5125"/>
    <cellStyle name="T_Sheet1_ton kho moi tuan 22_Calculate Plan 2008_PL bien phap cong trinh 22.9.2016" xfId="5126"/>
    <cellStyle name="T_Sheet1_ton kho moi tuan 22_Calculate Plan 2008_TLP 2016 sửa lại gui STC 21.9.2016" xfId="5127"/>
    <cellStyle name="T_Sheet1_ton kho moi tuan 22_PL bien phap cong trinh 22.9.2016" xfId="5128"/>
    <cellStyle name="T_Sheet1_ton kho moi tuan 22_Purchase moi - 090504" xfId="5129"/>
    <cellStyle name="T_Sheet1_ton kho moi tuan 22_Purchase moi - 090504_Bieu bang TLP 2016 huyện Lộc Hà 2" xfId="5130"/>
    <cellStyle name="T_Sheet1_ton kho moi tuan 22_Purchase moi - 090504_PL bien phap cong trinh 22.9.2016" xfId="5131"/>
    <cellStyle name="T_Sheet1_ton kho moi tuan 22_Purchase moi - 090504_TLP 2016 sửa lại gui STC 21.9.2016" xfId="5132"/>
    <cellStyle name="T_Sheet1_ton kho moi tuan 22_Sale result 2008" xfId="5133"/>
    <cellStyle name="T_Sheet1_ton kho moi tuan 22_Sale result 2008_Bieu bang TLP 2016 huyện Lộc Hà 2" xfId="5134"/>
    <cellStyle name="T_Sheet1_ton kho moi tuan 22_Sale result 2008_PL bien phap cong trinh 22.9.2016" xfId="5135"/>
    <cellStyle name="T_Sheet1_ton kho moi tuan 22_Sale result 2008_TLP 2016 sửa lại gui STC 21.9.2016" xfId="5136"/>
    <cellStyle name="T_Sheet1_ton kho moi tuan 22_TLP 2016 sửa lại gui STC 21.9.2016" xfId="5137"/>
    <cellStyle name="T_So GTVT" xfId="5138"/>
    <cellStyle name="T_So GTVT_CQ XAC DINH MAT BANG 2016 (Quảng Trị)" xfId="5139"/>
    <cellStyle name="T_So GTVT_CQ XAC DINH MAT BANG 2016 Thanh Hoa" xfId="5140"/>
    <cellStyle name="T_So lieu co ban" xfId="5141"/>
    <cellStyle name="T_So lieu co ban_1. DU TOAN CHI 2014_KHOI QH-PX (duthao).10.10" xfId="5142"/>
    <cellStyle name="T_So lieu co ban_1. DU TOAN CHI 2014_KHOI QH-PX (duthao).10.10_Thành phố-Nhu cau CCTL 2016" xfId="5143"/>
    <cellStyle name="T_So lieu co ban_1. DU TOAN CHI 2014_KHOI QH-PX (duthao).9.10(hop LC)-sua" xfId="5144"/>
    <cellStyle name="T_So lieu co ban_1. DU TOAN CHI 2014_KHOI QH-PX (duthao).9.10(hop LC)-sua_Thành phố-Nhu cau CCTL 2016" xfId="5145"/>
    <cellStyle name="T_So lieu co ban_Thành phố-Nhu cau CCTL 2016" xfId="5146"/>
    <cellStyle name="T_sua chua cham trung bay  mien Bac" xfId="5147"/>
    <cellStyle name="T_sua chua cham trung bay  mien Bac_Bieu bang TLP 2016 huyện Lộc Hà 2" xfId="5148"/>
    <cellStyle name="T_sua chua cham trung bay  mien Bac_Budget schedule 1H08_Acc dept" xfId="5149"/>
    <cellStyle name="T_sua chua cham trung bay  mien Bac_Budget schedule 1H08_Acc dept_Bieu bang TLP 2016 huyện Lộc Hà 2" xfId="5150"/>
    <cellStyle name="T_sua chua cham trung bay  mien Bac_Budget schedule 1H08_Acc dept_PL bien phap cong trinh 22.9.2016" xfId="5151"/>
    <cellStyle name="T_sua chua cham trung bay  mien Bac_Budget schedule 1H08_Acc dept_TLP 2016 sửa lại gui STC 21.9.2016" xfId="5152"/>
    <cellStyle name="T_sua chua cham trung bay  mien Bac_PL bien phap cong trinh 22.9.2016" xfId="5153"/>
    <cellStyle name="T_sua chua cham trung bay  mien Bac_Purchase moi - 090504" xfId="5154"/>
    <cellStyle name="T_sua chua cham trung bay  mien Bac_Purchase moi - 090504_Bieu bang TLP 2016 huyện Lộc Hà 2" xfId="5155"/>
    <cellStyle name="T_sua chua cham trung bay  mien Bac_Purchase moi - 090504_PL bien phap cong trinh 22.9.2016" xfId="5156"/>
    <cellStyle name="T_sua chua cham trung bay  mien Bac_Purchase moi - 090504_TLP 2016 sửa lại gui STC 21.9.2016" xfId="5157"/>
    <cellStyle name="T_sua chua cham trung bay  mien Bac_ra soat phan cap 1 (cuoi in ra)" xfId="5158"/>
    <cellStyle name="T_sua chua cham trung bay  mien Bac_Report preparation" xfId="5159"/>
    <cellStyle name="T_sua chua cham trung bay  mien Bac_Report preparation_Bieu bang TLP 2016 huyện Lộc Hà 2" xfId="5160"/>
    <cellStyle name="T_sua chua cham trung bay  mien Bac_Report preparation_PL bien phap cong trinh 22.9.2016" xfId="5161"/>
    <cellStyle name="T_sua chua cham trung bay  mien Bac_Report preparation_TLP 2016 sửa lại gui STC 21.9.2016" xfId="5162"/>
    <cellStyle name="T_sua chua cham trung bay  mien Bac_TLP 2016 sửa lại gui STC 21.9.2016" xfId="5163"/>
    <cellStyle name="T_T.Toan KL-blang" xfId="5164"/>
    <cellStyle name="T_TABMIS 16.12.10" xfId="5165"/>
    <cellStyle name="T_TABMIS 16.12.10_Thành phố-Nhu cau CCTL 2016" xfId="5166"/>
    <cellStyle name="T_TABMIS chuyen nguon" xfId="5167"/>
    <cellStyle name="T_TABMIS chuyen nguon_Thành phố-Nhu cau CCTL 2016" xfId="5168"/>
    <cellStyle name="T_Taichinh_DoSon_PAChon" xfId="5169"/>
    <cellStyle name="T_Taichinh_QuangYen_21Jan_2010_PAChon" xfId="5170"/>
    <cellStyle name="T_TAM UNG 2010 (31.12.2010) Q IN BC" xfId="5171"/>
    <cellStyle name="T_TAM UNG 2010 (31.12.2010) Q IN BC_Thành phố-Nhu cau CCTL 2016" xfId="5172"/>
    <cellStyle name="T_Tang 09-010" xfId="5173"/>
    <cellStyle name="T_Tang 09-010_T-Bao cao chi 6 thang" xfId="5174"/>
    <cellStyle name="T_Tang 09-010_T-Bao cao chi 6 thang 2" xfId="5175"/>
    <cellStyle name="T_TBA 180kVA 35-0.4kV 2006 TT 16" xfId="5176"/>
    <cellStyle name="T_TBA 560kVA" xfId="5177"/>
    <cellStyle name="T_T-Bao cao chi 6 thang" xfId="5178"/>
    <cellStyle name="T_T-Bao cao chi 6 thang 2" xfId="5179"/>
    <cellStyle name="T_TDT + duong(8-5-07)" xfId="5180"/>
    <cellStyle name="T_TDT + duong(8-5-07)_CQ XAC DINH MAT BANG 2016 (Quảng Trị)" xfId="5181"/>
    <cellStyle name="T_TDT + duong(8-5-07)_CQ XAC DINH MAT BANG 2016 Thanh Hoa" xfId="5182"/>
    <cellStyle name="T_TDT 3 xa VA chinh thuc" xfId="5183"/>
    <cellStyle name="T_TDT 3 xa VA chinh thuc 2" xfId="5184"/>
    <cellStyle name="T_TDT 3 xa VA chinh thuc_TONG HOP QUYET TOAN THANH PHO 2013" xfId="5185"/>
    <cellStyle name="T_TDT dieu chinh4.08 (GP-ST)" xfId="5186"/>
    <cellStyle name="T_T-G Nội Huyện2010" xfId="5187"/>
    <cellStyle name="T_T-G Nội Huyện2010_T-Bao cao chi 6 thang" xfId="5188"/>
    <cellStyle name="T_T-G Nội Huyện2010_T-Bao cao chi 6 thang 2" xfId="5189"/>
    <cellStyle name="T_TGiam 2011-2012" xfId="5190"/>
    <cellStyle name="T_TGiam 2011-2012_T-Bao cao chi 6 thang" xfId="5191"/>
    <cellStyle name="T_TGiam 2011-2012_T-Bao cao chi 6 thang 2" xfId="5192"/>
    <cellStyle name="T_TH BHXH 2015" xfId="5193"/>
    <cellStyle name="T_TH chenh lech Quy Luong 2014 (Phuc)" xfId="5194"/>
    <cellStyle name="T_TH chenh lech Quy Luong 2014 (Phuc)_BHYT nguoi ngheo" xfId="5195"/>
    <cellStyle name="T_TH chenh lech Quy Luong 2014 (Phuc)_bo sung du toan  hong linh" xfId="5196"/>
    <cellStyle name="T_TH chenh lech Quy Luong 2014 (Phuc)_DT 2015 (chinh thuc)" xfId="5197"/>
    <cellStyle name="T_TH chenh lech Quy Luong 2014 (Phuc)_TH BHXH 2015" xfId="5198"/>
    <cellStyle name="T_TH KP khac phuc bao so 5 - 2007" xfId="5199"/>
    <cellStyle name="T_tham tra" xfId="5200"/>
    <cellStyle name="T_tham tra_Thành phố-Nhu cau CCTL 2016" xfId="5201"/>
    <cellStyle name="T_tham_tra_du_toan" xfId="5202"/>
    <cellStyle name="T_tham_tra_du_toan_CQ XAC DINH MAT BANG 2016 (Quảng Trị)" xfId="5203"/>
    <cellStyle name="T_tham_tra_du_toan_CQ XAC DINH MAT BANG 2016 Thanh Hoa" xfId="5204"/>
    <cellStyle name="T_Thành phố-Nhu cau CCTL 2016" xfId="5205"/>
    <cellStyle name="T_thanh toan cau KC (dot6)" xfId="5206"/>
    <cellStyle name="T_thanh toan cau tran (dot 5)-" xfId="5207"/>
    <cellStyle name="T_thanh toan cau tran (dot 5)-_thanh toan cau tran (dot 7)-" xfId="5208"/>
    <cellStyle name="T_thanh toan cau tran (dot 5)-_thanh_toan_cau_tran_dot_12" xfId="5209"/>
    <cellStyle name="T_thanh toan cau tran (dot 5)-_thanh_toandot_14" xfId="5210"/>
    <cellStyle name="T_thanh toan cau tran (dot 7)-" xfId="5211"/>
    <cellStyle name="T_thanh toan tbi TG1+2+T18-dot 1" xfId="5212"/>
    <cellStyle name="T_thanh_toan_cau_tran_dot_12" xfId="5213"/>
    <cellStyle name="T_thanh_toandot_14" xfId="5214"/>
    <cellStyle name="T_Theo doi NT" xfId="5215"/>
    <cellStyle name="T_Theo doi thang 1.2007" xfId="5216"/>
    <cellStyle name="T_Theo doi thang 1.2007_Bieu bang TLP 2016 huyện Lộc Hà 2" xfId="5217"/>
    <cellStyle name="T_Theo doi thang 1.2007_HEAD ORDER FOR MARCH- CONFIRMED&amp;Calculation" xfId="5218"/>
    <cellStyle name="T_Theo doi thang 1.2007_HEAD ORDER FOR MARCH- CONFIRMED&amp;Calculation_Bieu bang TLP 2016 huyện Lộc Hà 2" xfId="5219"/>
    <cellStyle name="T_Theo doi thang 1.2007_HEAD ORDER FOR MARCH- CONFIRMED&amp;Calculation_PL bien phap cong trinh 22.9.2016" xfId="5220"/>
    <cellStyle name="T_Theo doi thang 1.2007_HEAD ORDER FOR MARCH- CONFIRMED&amp;Calculation_TLP 2016 sửa lại gui STC 21.9.2016" xfId="5221"/>
    <cellStyle name="T_Theo doi thang 1.2007_HEAD ORDER FOR MARCH- CONFIRMEDCalculation_Tuan B" xfId="5222"/>
    <cellStyle name="T_Theo doi thang 1.2007_HEAD ORDER FOR MARCH- CONFIRMEDCalculation_Tuan B_Bieu bang TLP 2016 huyện Lộc Hà 2" xfId="5223"/>
    <cellStyle name="T_Theo doi thang 1.2007_HEAD ORDER FOR MARCH- CONFIRMEDCalculation_Tuan B_PL bien phap cong trinh 22.9.2016" xfId="5224"/>
    <cellStyle name="T_Theo doi thang 1.2007_HEAD ORDER FOR MARCH- CONFIRMEDCalculation_Tuan B_TLP 2016 sửa lại gui STC 21.9.2016" xfId="5225"/>
    <cellStyle name="T_Theo doi thang 1.2007_PL bien phap cong trinh 22.9.2016" xfId="5226"/>
    <cellStyle name="T_Theo doi thang 1.2007_TLP 2016 sửa lại gui STC 21.9.2016" xfId="5227"/>
    <cellStyle name="T_Thiet bi" xfId="5228"/>
    <cellStyle name="T_Thiet bi_CQ XAC DINH MAT BANG 2016 (Quảng Trị)" xfId="5229"/>
    <cellStyle name="T_Thiet bi_CQ XAC DINH MAT BANG 2016 Thanh Hoa" xfId="5230"/>
    <cellStyle name="T_Thong ke" xfId="5231"/>
    <cellStyle name="T_Thong ke TDTKKT - Nam 2005" xfId="5232"/>
    <cellStyle name="T_Thong ke_Bang Gia" xfId="5233"/>
    <cellStyle name="T_Thong ke_Book1" xfId="5234"/>
    <cellStyle name="T_Thong ke_KLNMD" xfId="5235"/>
    <cellStyle name="T_THONG KEDAT DAI HAI QUY" xfId="5236"/>
    <cellStyle name="T_THU NS den 21.12.2014" xfId="5237"/>
    <cellStyle name="T_tien2004" xfId="5238"/>
    <cellStyle name="T_tien2004 2" xfId="5239"/>
    <cellStyle name="T_tien2004_Bang Gia" xfId="5240"/>
    <cellStyle name="T_tien2004_Book1" xfId="5241"/>
    <cellStyle name="T_tien2004_KLNMD" xfId="5242"/>
    <cellStyle name="T_tien2004_Phụ luc goi 5" xfId="5243"/>
    <cellStyle name="T_tien2004_TONG HOP QUYET TOAN THANH PHO 2013" xfId="5244"/>
    <cellStyle name="T_Tieudong" xfId="5245"/>
    <cellStyle name="T_Tinh KLHC goi 1" xfId="5246"/>
    <cellStyle name="T_TK gop von  92090030013-New" xfId="5247"/>
    <cellStyle name="T_TK gop von  92090030013-New_bao cao chi xdcb 6 thang dau nam" xfId="5248"/>
    <cellStyle name="T_TK gop von  92090030013-New_T-Bao cao chi 6 thang" xfId="5249"/>
    <cellStyle name="T_TK gop von  92090030013-New_T-Bao cao chi 6 thang 2" xfId="5250"/>
    <cellStyle name="T_TK gop von  92090030013-New_TONG HOP QUYET TOAN THANH PHO 2013" xfId="5251"/>
    <cellStyle name="T_TK gop von  92090030013-New_TONG HOP QUYET TOAN THANH PHO 2013 2" xfId="5252"/>
    <cellStyle name="T_TK_HT" xfId="5253"/>
    <cellStyle name="T_TKE-ChoDon-sua" xfId="5254"/>
    <cellStyle name="T_TKE-ChoDon-sua 2" xfId="5255"/>
    <cellStyle name="T_TKE-ChoDon-sua_TONG HOP QUYET TOAN THANH PHO 2013" xfId="5256"/>
    <cellStyle name="T_TLP 2016 sửa lại gui STC 21.9.2016" xfId="5257"/>
    <cellStyle name="T_Tong hop" xfId="5258"/>
    <cellStyle name="T_TONG HOP CAC BIEU MAU DU TOAN 2010" xfId="5259"/>
    <cellStyle name="T_TONG HOP CAC BIEU MAU DU TOAN 2010_Thành phố-Nhu cau CCTL 2016" xfId="5260"/>
    <cellStyle name="T_Tong hop CCTL 2011 - Lam du toan" xfId="5261"/>
    <cellStyle name="T_Tong hop CCTL 2011 - Lam du toan_Thành phố-Nhu cau CCTL 2016" xfId="5262"/>
    <cellStyle name="T_Tong hop chung" xfId="5263"/>
    <cellStyle name="T_Tong hop chung_T-Bao cao chi 6 thang" xfId="5264"/>
    <cellStyle name="T_Tong hop chung_T-Bao cao chi 6 thang 2" xfId="5265"/>
    <cellStyle name="T_TONG HOP QUYET TOAN THANH PHO 2013" xfId="5266"/>
    <cellStyle name="T_TONG HOP QUYET TOAN THANH PHO 2013 2" xfId="5267"/>
    <cellStyle name="T_Tongdutoans" xfId="5268"/>
    <cellStyle name="T_Tongdutoans_Thành phố-Nhu cau CCTL 2016" xfId="5269"/>
    <cellStyle name="T_TongMucDauTu_DongMay 24 Apr 2010" xfId="5270"/>
    <cellStyle name="T_Tuyen (20-6-11 PA 2)" xfId="5271"/>
    <cellStyle name="T_Tuyen (21-7-11)-doan 1" xfId="5272"/>
    <cellStyle name="T_TX200701" xfId="5273"/>
    <cellStyle name="T_TX200701_Bieu bang TLP 2016 huyện Lộc Hà 2" xfId="5274"/>
    <cellStyle name="T_TX200701_PL bien phap cong trinh 22.9.2016" xfId="5275"/>
    <cellStyle name="T_TX200701_TLP 2016 sửa lại gui STC 21.9.2016" xfId="5276"/>
    <cellStyle name="T_xuat tuyen Trang An-DTTKe" xfId="5277"/>
    <cellStyle name="T_ÿÿÿÿÿ" xfId="5278"/>
    <cellStyle name="T_ÿÿÿÿÿ_Bieu bang TLP 2016 huyện Lộc Hà 2" xfId="5279"/>
    <cellStyle name="T_ÿÿÿÿÿ_CQ XAC DINH MAT BANG 2016 (Quảng Trị)" xfId="5280"/>
    <cellStyle name="T_ÿÿÿÿÿ_CQ XAC DINH MAT BANG 2016 Thanh Hoa" xfId="5281"/>
    <cellStyle name="T_ÿÿÿÿÿ_PL bien phap cong trinh 22.9.2016" xfId="5282"/>
    <cellStyle name="T_ÿÿÿÿÿ_TLP 2016 sửa lại gui STC 21.9.2016" xfId="5283"/>
    <cellStyle name="T_ZCRT11" xfId="5284"/>
    <cellStyle name="T_ZCRT11_Bieu bang TLP 2016 huyện Lộc Hà 2" xfId="5285"/>
    <cellStyle name="T_ZCRT11_PL bien phap cong trinh 22.9.2016" xfId="5286"/>
    <cellStyle name="T_ZCRT11_TLP 2016 sửa lại gui STC 21.9.2016" xfId="5287"/>
    <cellStyle name="T_ZWAT11" xfId="5288"/>
    <cellStyle name="T_ZWAT11_Bieu bang TLP 2016 huyện Lộc Hà 2" xfId="5289"/>
    <cellStyle name="T_ZWAT11_PL bien phap cong trinh 22.9.2016" xfId="5290"/>
    <cellStyle name="T_ZWAT11_TLP 2016 sửa lại gui STC 21.9.2016" xfId="5291"/>
    <cellStyle name="T_" xfId="5292"/>
    <cellStyle name="T__1" xfId="5293"/>
    <cellStyle name="T__1_Thành phố-Nhu cau CCTL 2016" xfId="5294"/>
    <cellStyle name="T__BAO CAO 13 THANG2010 (THEO NGUON)1502" xfId="5295"/>
    <cellStyle name="T__BAO CAO 13 THANG2010 (THEO NGUON)1502_Thành phố-Nhu cau CCTL 2016" xfId="5296"/>
    <cellStyle name="T__TABMIS chuyen nguon" xfId="5297"/>
    <cellStyle name="T__TABMIS chuyen nguon_Thành phố-Nhu cau CCTL 2016" xfId="5298"/>
    <cellStyle name="T__TAM UNG 2010 (31.12.2010) Q IN BC" xfId="5299"/>
    <cellStyle name="T__TAM UNG 2010 (31.12.2010) Q IN BC_Thành phố-Nhu cau CCTL 2016" xfId="5300"/>
    <cellStyle name="T__Thành phố-Nhu cau CCTL 2016" xfId="5301"/>
    <cellStyle name="T__" xfId="5302"/>
    <cellStyle name="T___Thành phố-Nhu cau CCTL 2016" xfId="5303"/>
    <cellStyle name="t1" xfId="5304"/>
    <cellStyle name="tde" xfId="5305"/>
    <cellStyle name="Text Indent A" xfId="5306"/>
    <cellStyle name="Text Indent B" xfId="5307"/>
    <cellStyle name="Text Indent B 2" xfId="5308"/>
    <cellStyle name="Text Indent B 3" xfId="5309"/>
    <cellStyle name="Text Indent B 4" xfId="5310"/>
    <cellStyle name="Text Indent B 5" xfId="5311"/>
    <cellStyle name="Text Indent B 6" xfId="5312"/>
    <cellStyle name="Text Indent B 7" xfId="5313"/>
    <cellStyle name="Text Indent B_Bien ban" xfId="5314"/>
    <cellStyle name="Text Indent C" xfId="5315"/>
    <cellStyle name="Text Indent C 2" xfId="5316"/>
    <cellStyle name="Text Indent C 3" xfId="5317"/>
    <cellStyle name="Text Indent C_Thành phố-Nhu cau CCTL 2016" xfId="5318"/>
    <cellStyle name="th" xfId="5319"/>
    <cellStyle name="th 2" xfId="5320"/>
    <cellStyle name="th_Bieu bang TLP 2016 huyện Lộc Hà 2" xfId="5321"/>
    <cellStyle name="than" xfId="5322"/>
    <cellStyle name="Thanh" xfId="5323"/>
    <cellStyle name="Thanh 2" xfId="5324"/>
    <cellStyle name="þ_x001d_ð" xfId="5325"/>
    <cellStyle name="þ_x001d_ð¤_x000c_¯" xfId="5326"/>
    <cellStyle name="þ_x001d_ð¤_x000c_¯þ_x0014__x000a_¨þU_x0001_À_x0004_ _x0015__x000f__x0001__x0001_" xfId="5327"/>
    <cellStyle name="þ_x001d_ð¤_x000c_¯þ_x0014__x000d_" xfId="5328"/>
    <cellStyle name="þ_x001d_ð¤_x000c_¯þ_x0014__x000d_¨þU_x0001_À_x0004_ " xfId="5329"/>
    <cellStyle name="þ_x001d_ð¤_x000c_¯þ_x0014__x000d_¨þU_x0001_À_x0004_ _x0015__x000f__x0001__x0001_" xfId="5330"/>
    <cellStyle name="þ_x001d_ð·" xfId="5331"/>
    <cellStyle name="þ_x001d_ð·_x000c_" xfId="5332"/>
    <cellStyle name="þ_x001d_ð·_x000c_æ" xfId="5333"/>
    <cellStyle name="þ_x001d_ð·_x000c_æ 2" xfId="5334"/>
    <cellStyle name="þ_x001d_ð·_x000c_æþ'_x000a_ßþU" xfId="5335"/>
    <cellStyle name="þ_x001d_ð·_x000c_æþ'_x000a_ßþU_x0001_Ø" xfId="5336"/>
    <cellStyle name="þ_x001d_ð·_x000c_æþ'_x000a_ßþU_x0001_Ø_x0005_ü_x0014__x0007__x0001__x0001_" xfId="5337"/>
    <cellStyle name="þ_x001d_ð·_x000c_æþ'_x000d_ßþU" xfId="5338"/>
    <cellStyle name="þ_x001d_ð·_x000c_æþ'_x000d_ßþU_x0001_" xfId="5339"/>
    <cellStyle name="þ_x001d_ð·_x000c_æþ'_x000d_ßþU 2" xfId="5340"/>
    <cellStyle name="þ_x001d_ð·_x000c_æþ'_x000d_ßþU_x0001_ 2" xfId="5341"/>
    <cellStyle name="þ_x001d_ð·_x000c_æþ'_x000d_ßþU 3" xfId="5342"/>
    <cellStyle name="þ_x001d_ð·_x000c_æþ'_x000d_ßþU_x0001_ 3" xfId="5343"/>
    <cellStyle name="þ_x001d_ð·_x000c_æþ'_x000d_ßþU_TONG HOP QUYET TOAN THANH PHO 2013" xfId="5344"/>
    <cellStyle name="þ_x001d_ð·_x000c_æþ'_x000d_ßþU_x0001__TONG HOP QUYET TOAN THANH PHO 2013" xfId="5345"/>
    <cellStyle name="þ_x001d_ð·_x000c_æþ'_x000d_ßþU_x0001_Ø" xfId="5346"/>
    <cellStyle name="þ_x001d_ð·_x000c_æþ'_x000d_ßþU_x0001_Ø_x0005_" xfId="5347"/>
    <cellStyle name="þ_x001d_ð·_x000c_æþ'_x000d_ßþU_x0001_Ø 2" xfId="5348"/>
    <cellStyle name="þ_x001d_ð·_x000c_æþ'_x000d_ßþU_x0001_Ø_x0005_ 2" xfId="5349"/>
    <cellStyle name="þ_x001d_ð·_x000c_æþ'_x000d_ßþU_x0001_Ø 3" xfId="5350"/>
    <cellStyle name="þ_x001d_ð·_x000c_æþ'_x000d_ßþU_x0001_Ø_x0005_ 3" xfId="5351"/>
    <cellStyle name="þ_x001d_ð·_x000c_æþ'_x000d_ßþU_x0001_Ø_TONG HOP QUYET TOAN THANH PHO 2013" xfId="5352"/>
    <cellStyle name="þ_x001d_ð·_x000c_æþ'_x000d_ßþU_x0001_Ø_x0005__TONG HOP QUYET TOAN THANH PHO 2013" xfId="5353"/>
    <cellStyle name="þ_x001d_ð·_x000c_æþ'_x000d_ßþU_x0001_Ø_x0005_ü_x0014__x0007__x0001__x0001_" xfId="5354"/>
    <cellStyle name="þ_x001d_ðÇ%Uý—&amp;Hý9_x0008_Ÿ s_x000a__x0007__x0001__x0001_" xfId="5355"/>
    <cellStyle name="þ_x001d_ðÇ%Uý—&amp;Hý9_x0008_Ÿ s_x000a__x0007__x0001__x0001_ 2" xfId="5356"/>
    <cellStyle name="þ_x001d_ðK_x000c_Fý" xfId="5357"/>
    <cellStyle name="þ_x001d_ðK_x000c_Fý_x001b__x000a_9ýU_x0001_Ð_x0008_¦)_x0007__x0001__x0001_" xfId="5358"/>
    <cellStyle name="þ_x001d_ðK_x000c_Fý_x001b__x000d_9ýU_x0001_Ð_x0008_¦)_x0007__x0001__x0001_" xfId="5359"/>
    <cellStyle name="thu" xfId="5360"/>
    <cellStyle name="thuong-10" xfId="5361"/>
    <cellStyle name="thuong-10 2" xfId="5362"/>
    <cellStyle name="thuong-10 3" xfId="5363"/>
    <cellStyle name="thuong-10 4" xfId="5364"/>
    <cellStyle name="thuong-11" xfId="5365"/>
    <cellStyle name="Thuyet minh" xfId="5366"/>
    <cellStyle name="Tiªu ®Ì" xfId="5367"/>
    <cellStyle name="Tien VN" xfId="5368"/>
    <cellStyle name="Tien1" xfId="5369"/>
    <cellStyle name="Tien1 2" xfId="5370"/>
    <cellStyle name="Tien1 3" xfId="5371"/>
    <cellStyle name="Tien1 4" xfId="5372"/>
    <cellStyle name="Tiêu ??" xfId="5373"/>
    <cellStyle name="Tiêu đề" xfId="5374"/>
    <cellStyle name="Tieu_de_2" xfId="5375"/>
    <cellStyle name="Times New Roman" xfId="5376"/>
    <cellStyle name="Tính toán" xfId="5377"/>
    <cellStyle name="TiÓu môc" xfId="5378"/>
    <cellStyle name="TiÓu môc 2" xfId="5379"/>
    <cellStyle name="TiÓu môc 3" xfId="5380"/>
    <cellStyle name="TiÓu môc 4" xfId="5381"/>
    <cellStyle name="tit1" xfId="5382"/>
    <cellStyle name="tit2" xfId="5383"/>
    <cellStyle name="tit3" xfId="5384"/>
    <cellStyle name="tit4" xfId="5385"/>
    <cellStyle name="Title 2" xfId="5386"/>
    <cellStyle name="Tổng" xfId="5387"/>
    <cellStyle name="Tong so" xfId="5388"/>
    <cellStyle name="tong so 1" xfId="5389"/>
    <cellStyle name="tong so 1 2" xfId="5390"/>
    <cellStyle name="tong so 1 3" xfId="5391"/>
    <cellStyle name="tong so 1 4" xfId="5392"/>
    <cellStyle name="Tong so_Thành phố-Nhu cau CCTL 2016" xfId="5393"/>
    <cellStyle name="Tongcong" xfId="5394"/>
    <cellStyle name="Tongcong 2" xfId="5395"/>
    <cellStyle name="Tongcong 3" xfId="5396"/>
    <cellStyle name="Tốt" xfId="5397"/>
    <cellStyle name="Total 2" xfId="5398"/>
    <cellStyle name="Total 2 2" xfId="5399"/>
    <cellStyle name="Total 3" xfId="5400"/>
    <cellStyle name="trang" xfId="5401"/>
    <cellStyle name="trung" xfId="5402"/>
    <cellStyle name="trung 2" xfId="5403"/>
    <cellStyle name="trung 3" xfId="5404"/>
    <cellStyle name="trung 4" xfId="5405"/>
    <cellStyle name="Trung tính" xfId="5406"/>
    <cellStyle name="ts" xfId="5407"/>
    <cellStyle name="tt1" xfId="5408"/>
    <cellStyle name="Tusental (0)_pldt" xfId="5409"/>
    <cellStyle name="Tusental_pldt" xfId="5410"/>
    <cellStyle name="ux_3_¼­¿ï-¾È»ê" xfId="5411"/>
    <cellStyle name="V?n b?n C?nh báo" xfId="5412"/>
    <cellStyle name="V?n b?n Gi?i thích" xfId="5413"/>
    <cellStyle name="Valuta (0)_CALPREZZ" xfId="5414"/>
    <cellStyle name="Valuta_ PESO ELETTR." xfId="5415"/>
    <cellStyle name="Văn bản Cảnh báo" xfId="5416"/>
    <cellStyle name="Văn bản Giải thích" xfId="5417"/>
    <cellStyle name="VANG1" xfId="5418"/>
    <cellStyle name="viet" xfId="5419"/>
    <cellStyle name="viet 2" xfId="5420"/>
    <cellStyle name="Viet Nam" xfId="5421"/>
    <cellStyle name="Viet Nam 2" xfId="5422"/>
    <cellStyle name="viet_Bieu bang TLP 2016 huyện Lộc Hà 2" xfId="5423"/>
    <cellStyle name="viet2" xfId="5424"/>
    <cellStyle name="viet2 2" xfId="5425"/>
    <cellStyle name="viet2_Bieu bang TLP 2016 huyện Lộc Hà 2" xfId="5426"/>
    <cellStyle name="Vietnam 1" xfId="5427"/>
    <cellStyle name="VLB-GTKÕ" xfId="5428"/>
    <cellStyle name="VN new romanNormal" xfId="5429"/>
    <cellStyle name="Vn Time 13" xfId="5430"/>
    <cellStyle name="Vn Time 13 2" xfId="5431"/>
    <cellStyle name="Vn Time 14" xfId="5432"/>
    <cellStyle name="Vn Time 14 2" xfId="5433"/>
    <cellStyle name="Vn Time 14 3" xfId="5434"/>
    <cellStyle name="Vn Time 14_Thành phố-Nhu cau CCTL 2016" xfId="5435"/>
    <cellStyle name="VN time new roman" xfId="5436"/>
    <cellStyle name="vn_time" xfId="5437"/>
    <cellStyle name="vnbo" xfId="5438"/>
    <cellStyle name="vnbo 2" xfId="5439"/>
    <cellStyle name="vnbo 3" xfId="5440"/>
    <cellStyle name="vnbo_Thành phố-Nhu cau CCTL 2016" xfId="5441"/>
    <cellStyle name="vnhead1" xfId="5442"/>
    <cellStyle name="vnhead1 2" xfId="5443"/>
    <cellStyle name="vnhead1 3" xfId="5444"/>
    <cellStyle name="vnhead1_Thành phố-Nhu cau CCTL 2016" xfId="5445"/>
    <cellStyle name="vnhead2" xfId="5446"/>
    <cellStyle name="vnhead2 2" xfId="5447"/>
    <cellStyle name="vnhead2 3" xfId="5448"/>
    <cellStyle name="vnhead2_Thành phố-Nhu cau CCTL 2016" xfId="5449"/>
    <cellStyle name="vnhead3" xfId="5450"/>
    <cellStyle name="vnhead3 2" xfId="5451"/>
    <cellStyle name="vnhead4" xfId="5452"/>
    <cellStyle name="VNlucida sans" xfId="5453"/>
    <cellStyle name="vntxt1" xfId="5454"/>
    <cellStyle name="vntxt1 2" xfId="5455"/>
    <cellStyle name="vntxt2" xfId="5456"/>
    <cellStyle name="W?hrung [0]_35ERI8T2gbIEMixb4v26icuOo" xfId="5457"/>
    <cellStyle name="W?hrung_35ERI8T2gbIEMixb4v26icuOo" xfId="5458"/>
    <cellStyle name="Währung [0]_68574_Materialbedarfsliste" xfId="5459"/>
    <cellStyle name="Währung_68574_Materialbedarfsliste" xfId="5460"/>
    <cellStyle name="Walutowy [0]_Invoices2001Slovakia" xfId="5461"/>
    <cellStyle name="Walutowy_Invoices2001Slovakia" xfId="5462"/>
    <cellStyle name="Warning Text 2" xfId="5463"/>
    <cellStyle name="Worksheet" xfId="5464"/>
    <cellStyle name="Worksheet 2" xfId="5465"/>
    <cellStyle name="wrap" xfId="5466"/>
    <cellStyle name="Wไhrung [0]_35ERI8T2gbIEMixb4v26icuOo" xfId="5467"/>
    <cellStyle name="Wไhrung_35ERI8T2gbIEMixb4v26icuOo" xfId="5468"/>
    <cellStyle name="W臧rung [0]_Compiling Utility Macross" xfId="5469"/>
    <cellStyle name="W臧rung_Compiling Utility Macrosc" xfId="5470"/>
    <cellStyle name="X?u" xfId="5471"/>
    <cellStyle name="xan1" xfId="5472"/>
    <cellStyle name="xan1 2" xfId="5473"/>
    <cellStyle name="xan1 3" xfId="5474"/>
    <cellStyle name="Xấu" xfId="5475"/>
    <cellStyle name="xuan" xfId="5476"/>
    <cellStyle name="y" xfId="5477"/>
    <cellStyle name="Ý kh¸c_B¶ng 1 (2)" xfId="5478"/>
    <cellStyle name="ハイパーリンク_HVN JU 2003 NIGURI (Actual base plan) 030804 (2) (3)" xfId="5479"/>
    <cellStyle name="ﾓｰﾀｰｽﾎﾟｰﾂｶﾚﾝﾀﾞｰ" xfId="5480"/>
    <cellStyle name="เครื่องหมายจุลภาค [0]_Book2" xfId="5481"/>
    <cellStyle name="เครื่องหมายจุลภาค_Book2" xfId="5482"/>
    <cellStyle name="เครื่องหมายสกุลเงิน [0]_ATTACH SHEET" xfId="5483"/>
    <cellStyle name="เครื่องหมายสกุลเงิน_ATTACH SHEET" xfId="5484"/>
    <cellStyle name="เชื่อมโยงหลายมิติ_Sale_report2004" xfId="5485"/>
    <cellStyle name="ตามการเชื่อมโยงหลายมิติ_Sale_report2004" xfId="5486"/>
    <cellStyle name="ปกติ_ATTACH" xfId="5487"/>
    <cellStyle name=" [0.00]_ Att. 1- Cover" xfId="5488"/>
    <cellStyle name="_ Att. 1- Cover" xfId="5489"/>
    <cellStyle name="?_ Att. 1- Cover" xfId="5490"/>
    <cellStyle name="똿뗦먛귟 [0.00]_PRODUCT DETAIL Q1" xfId="5491"/>
    <cellStyle name="똿뗦먛귟_PRODUCT DETAIL Q1" xfId="5492"/>
    <cellStyle name="믅됞 [0.00]_PRODUCT DETAIL Q1" xfId="5493"/>
    <cellStyle name="믅됞_PRODUCT DETAIL Q1" xfId="5494"/>
    <cellStyle name="백분율_††††† " xfId="5495"/>
    <cellStyle name="뷭?_BOOKSHIP" xfId="5496"/>
    <cellStyle name="안건회계법인" xfId="5497"/>
    <cellStyle name="안건회계법인 2" xfId="5498"/>
    <cellStyle name="안건회계법인 3" xfId="5499"/>
    <cellStyle name="안건회계법인_Thành phố-Nhu cau CCTL 2016" xfId="5500"/>
    <cellStyle name="콤맀_Sheet1_총괄표 (수출입) (2)" xfId="5501"/>
    <cellStyle name="콤마 [ - 유형1" xfId="5502"/>
    <cellStyle name="콤마 [ - 유형2" xfId="5503"/>
    <cellStyle name="콤마 [ - 유형3" xfId="5504"/>
    <cellStyle name="콤마 [ - 유형4" xfId="5505"/>
    <cellStyle name="콤마 [ - 유형5" xfId="5506"/>
    <cellStyle name="콤마 [ - 유형6" xfId="5507"/>
    <cellStyle name="콤마 [ - 유형7" xfId="5508"/>
    <cellStyle name="콤마 [ - 유형8" xfId="5509"/>
    <cellStyle name="콤마 [0]_ 비목별 월별기술 " xfId="5510"/>
    <cellStyle name="콤마_ 비목별 월별기술 " xfId="5511"/>
    <cellStyle name="통화 [0]_††††† " xfId="5512"/>
    <cellStyle name="통화_††††† " xfId="5513"/>
    <cellStyle name="표섀_변경(최종)" xfId="5514"/>
    <cellStyle name="표준_ 97년 경영분석(안)" xfId="5515"/>
    <cellStyle name="표줠_Sheet1_1_총괄표 (수출입) (2)" xfId="5516"/>
    <cellStyle name="一般_00Q3902REV.1" xfId="5517"/>
    <cellStyle name="下点線" xfId="5518"/>
    <cellStyle name="千分位[0]_00Q3902REV.1" xfId="5519"/>
    <cellStyle name="千分位_00Q3902REV.1" xfId="5520"/>
    <cellStyle name="均等割付" xfId="5521"/>
    <cellStyle name="寘嬫愗傝 [0.00]_guyan" xfId="5522"/>
    <cellStyle name="寘嬫愗傝_guyan" xfId="5523"/>
    <cellStyle name="常规_GL ACM Master OCT08" xfId="5524"/>
    <cellStyle name="归盒啦_95" xfId="5525"/>
    <cellStyle name="捠壿 [0.00]_guyan" xfId="5526"/>
    <cellStyle name="捠壿_guyan" xfId="5527"/>
    <cellStyle name="昗弨_Fem.Pro" xfId="5528"/>
    <cellStyle name="未定義" xfId="5529"/>
    <cellStyle name="未定義 2" xfId="5530"/>
    <cellStyle name="桁区切り [0.0]" xfId="5531"/>
    <cellStyle name="桁区切り [0.00]_        " xfId="5532"/>
    <cellStyle name="桁区切り_        " xfId="5533"/>
    <cellStyle name="桁蟻唇Ｆ [0.00]_DATA" xfId="5534"/>
    <cellStyle name="桁蟻唇Ｆ_DATA" xfId="5535"/>
    <cellStyle name="標準_(A1)BOQ " xfId="5536"/>
    <cellStyle name="烹拳 [0]_95" xfId="5537"/>
    <cellStyle name="烹拳_95" xfId="5538"/>
    <cellStyle name="脱浦 [0.00]_DATA" xfId="5539"/>
    <cellStyle name="脱浦_DATA" xfId="5540"/>
    <cellStyle name="表示済みのハイパーリンク_HVN JU 2003 NIGURI (Actual base plan) 030804 (2) (3)" xfId="5541"/>
    <cellStyle name="貨幣 [0]_00Q3902REV.1" xfId="5542"/>
    <cellStyle name="貨幣[0]_BRE" xfId="5543"/>
    <cellStyle name="貨幣_00Q3902REV.1" xfId="5544"/>
    <cellStyle name="超連結_Book1" xfId="5545"/>
    <cellStyle name="通貨 [0.00]_030515-2" xfId="5546"/>
    <cellStyle name="通貨_030515-2" xfId="5547"/>
    <cellStyle name="钎霖_4岿角利" xfId="5548"/>
    <cellStyle name="隨後的超連結_Book1" xfId="5549"/>
    <cellStyle name="霓付 [0]_95" xfId="5550"/>
    <cellStyle name="霓付_95" xfId="5551"/>
    <cellStyle name="非表示" xfId="5552"/>
    <cellStyle name="㰐" xfId="55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I%20LIEU%20CUA%20DONG\HOA%20LONG%20KINH%20BAC%20I\BANG%20TINH%20%20KHOI%20LUONG%20sua\My%20Pictures\WINDOWS\TEMP\Van%20Ban\My%20Documents\Trung\trung\TRUNG2\KHE-TRE\M3%20be%20to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hang%20bn\Desktop\SongCau\TRUONG\B14\new\may6\CROSSHEADp16-b14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ia%20VL%20den%20H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xd2\c\BCNCKT\B_Can\Ba_b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da\news\DOCUME~1\VTDKHO~1.VIN\LOCALS~1\Temp\Rar$DI00.375\ANH\BCDT-05\BANRA\BCDT-05\LE\03-05(KHAITHU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4\SharedDocs\LAN\Ha%20Tay\QuangNinh\NGOCHA\TBGieng\GiengH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ia%20giao%20VL%20den%20H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THUY-TC-09.dwg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02\d\Tuan_829\DThau_CaiLan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"/>
      <sheetName val="Main"/>
      <sheetName val="XL4Poppy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조명시설"/>
      <sheetName val="Sheet1"/>
      <sheetName val="Don gia"/>
      <sheetName val="DON GIA CAN THO"/>
      <sheetName val="Don gia chi tiet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PU_ITALY_"/>
      <sheetName val="TH_DZ35"/>
      <sheetName val="Tro_giup"/>
      <sheetName val="DON_GIA_CAN_THO"/>
      <sheetName val="PU_ITALY_1"/>
      <sheetName val="TH_DZ351"/>
      <sheetName val="Tro_giup1"/>
      <sheetName val="DON_GIA_CAN_THO1"/>
      <sheetName val="gvl"/>
      <sheetName val="DC"/>
      <sheetName val="NL"/>
      <sheetName val="DON GIA TRAM (3)"/>
      <sheetName val="dongia"/>
      <sheetName val="TONGKE-HT"/>
      <sheetName val="7606 DZ"/>
      <sheetName val="Control"/>
      <sheetName val="THVATTU"/>
      <sheetName val="DATA"/>
      <sheetName val="Customize Your Purchase Order"/>
      <sheetName val="XT_Buoc 3"/>
      <sheetName val="VL,NC,MTC"/>
      <sheetName val="#REF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L den HT"/>
      <sheetName val="Gia giao VL den HT"/>
      <sheetName val="XL4Popp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4Poppy"/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Gia VL den HT"/>
      <sheetName val="S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149-2"/>
      <sheetName val="TTDZ22"/>
      <sheetName val="Tonf hop du toan"/>
      <sheetName val="Xuly Data"/>
      <sheetName val="Sheet1"/>
      <sheetName val="Gia VL den HT"/>
      <sheetName val="#REF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3-05"/>
      <sheetName val="M 67"/>
      <sheetName val="dongia (2)"/>
      <sheetName val="XL4Popp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H"/>
      <sheetName val="SL"/>
      <sheetName val="NL"/>
      <sheetName val="US"/>
      <sheetName val="US2"/>
      <sheetName val="THP"/>
      <sheetName val="USPHU"/>
      <sheetName val="THP2"/>
      <sheetName val="USPHU2"/>
      <sheetName val="LKd"/>
      <sheetName val="LKT"/>
      <sheetName val="KCC"/>
      <sheetName val="Dv"/>
      <sheetName val="dongia (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 "/>
      <sheetName val="Bia "/>
      <sheetName val="th17"/>
      <sheetName val="H17"/>
      <sheetName val="XXXXXXXX"/>
      <sheetName val="XL4Poppy"/>
      <sheetName val="SL"/>
      <sheetName val="dongia (2)"/>
    </sheetNames>
    <sheetDataSet>
      <sheetData sheetId="0" refreshError="1"/>
      <sheetData sheetId="1"/>
      <sheetData sheetId="2"/>
      <sheetData sheetId="3"/>
      <sheetData sheetId="4" refreshError="1"/>
      <sheetData sheetId="5">
        <row r="4">
          <cell r="C4" t="str">
            <v>Delete</v>
          </cell>
        </row>
      </sheetData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"/>
      <sheetName val="R&amp;P"/>
      <sheetName val="Sheet2"/>
      <sheetName val="Sheet1"/>
      <sheetName val="Detailed for Breakdown"/>
      <sheetName val="Names"/>
      <sheetName val="Tong Hop"/>
      <sheetName val="Phan tich"/>
      <sheetName val="Sheet3"/>
      <sheetName val="XL4Poppy"/>
      <sheetName val="Tong Ho"/>
      <sheetName val="Tong H"/>
      <sheetName val="Tong "/>
      <sheetName val="Tong"/>
      <sheetName val="Ton"/>
      <sheetName val="To"/>
      <sheetName val="T"/>
      <sheetName val=""/>
      <sheetName val="Uchongxo"/>
      <sheetName val="banmatcau"/>
      <sheetName val="damngang"/>
      <sheetName val="mat"/>
      <sheetName val="nen"/>
      <sheetName val="Tonghop"/>
      <sheetName val="damTrong"/>
      <sheetName val="Tamdosan"/>
      <sheetName val="Mo(M2)"/>
      <sheetName val="Mo(M1)"/>
      <sheetName val="klban-qd"/>
      <sheetName val="00000000"/>
      <sheetName val="10000000"/>
      <sheetName val="20000000"/>
      <sheetName val="Congtron"/>
      <sheetName val="Congban"/>
      <sheetName val="KLcongban"/>
      <sheetName val="KLTHcongtron"/>
      <sheetName val="Sheet4"/>
      <sheetName val="Sheet5"/>
      <sheetName val="Sheet6"/>
      <sheetName val="Sheet7"/>
      <sheetName val="LopBTN7cm"/>
      <sheetName val="(In.Gird-Ex.Gird-Deck)"/>
      <sheetName val="Railing"/>
      <sheetName val="StartUp"/>
      <sheetName val="CT -THVLNC"/>
    </sheetNames>
    <sheetDataSet>
      <sheetData sheetId="0" refreshError="1"/>
      <sheetData sheetId="1" refreshError="1">
        <row r="24">
          <cell r="G24">
            <v>5406</v>
          </cell>
        </row>
        <row r="27">
          <cell r="G27">
            <v>920</v>
          </cell>
        </row>
        <row r="39">
          <cell r="G39">
            <v>183636</v>
          </cell>
        </row>
        <row r="50">
          <cell r="G50">
            <v>4700</v>
          </cell>
        </row>
        <row r="54">
          <cell r="G54">
            <v>8596</v>
          </cell>
        </row>
        <row r="58">
          <cell r="G58">
            <v>4600</v>
          </cell>
        </row>
        <row r="84">
          <cell r="G84">
            <v>307000</v>
          </cell>
        </row>
        <row r="86">
          <cell r="G86">
            <v>1800000</v>
          </cell>
        </row>
        <row r="90">
          <cell r="G90">
            <v>30000</v>
          </cell>
        </row>
        <row r="100">
          <cell r="G100">
            <v>70000</v>
          </cell>
        </row>
        <row r="102">
          <cell r="G102">
            <v>420000</v>
          </cell>
        </row>
        <row r="103">
          <cell r="G103">
            <v>315000</v>
          </cell>
        </row>
        <row r="104">
          <cell r="G104">
            <v>168000.00000000003</v>
          </cell>
        </row>
        <row r="105">
          <cell r="G105">
            <v>504000</v>
          </cell>
        </row>
        <row r="106">
          <cell r="G106">
            <v>1260000</v>
          </cell>
        </row>
        <row r="107">
          <cell r="G107">
            <v>1680000</v>
          </cell>
        </row>
        <row r="109">
          <cell r="G109">
            <v>61400</v>
          </cell>
        </row>
        <row r="110">
          <cell r="G110">
            <v>49120</v>
          </cell>
        </row>
        <row r="124">
          <cell r="G124">
            <v>785469</v>
          </cell>
        </row>
        <row r="125">
          <cell r="G125">
            <v>1125943</v>
          </cell>
        </row>
        <row r="138">
          <cell r="G138">
            <v>522969</v>
          </cell>
        </row>
        <row r="146">
          <cell r="G146">
            <v>744850</v>
          </cell>
        </row>
        <row r="150">
          <cell r="G150">
            <v>1085836</v>
          </cell>
        </row>
        <row r="160">
          <cell r="G160">
            <v>650177</v>
          </cell>
        </row>
        <row r="164">
          <cell r="G164">
            <v>52566</v>
          </cell>
        </row>
        <row r="165">
          <cell r="G165">
            <v>55829</v>
          </cell>
        </row>
        <row r="167">
          <cell r="G167">
            <v>480789</v>
          </cell>
        </row>
        <row r="172">
          <cell r="G172">
            <v>868408</v>
          </cell>
        </row>
        <row r="179">
          <cell r="G179">
            <v>321512</v>
          </cell>
        </row>
        <row r="191">
          <cell r="G191">
            <v>472652</v>
          </cell>
        </row>
        <row r="198">
          <cell r="G198">
            <v>641961</v>
          </cell>
        </row>
        <row r="207">
          <cell r="G207">
            <v>776006</v>
          </cell>
        </row>
        <row r="209">
          <cell r="G209">
            <v>381748</v>
          </cell>
        </row>
        <row r="210">
          <cell r="G210">
            <v>426161</v>
          </cell>
        </row>
        <row r="225">
          <cell r="G225">
            <v>861908</v>
          </cell>
        </row>
        <row r="226">
          <cell r="G226">
            <v>1247376</v>
          </cell>
        </row>
        <row r="227">
          <cell r="G227">
            <v>1718736</v>
          </cell>
        </row>
        <row r="228">
          <cell r="G228">
            <v>1824131</v>
          </cell>
        </row>
        <row r="232">
          <cell r="G232">
            <v>2331539</v>
          </cell>
        </row>
        <row r="235">
          <cell r="G235">
            <v>2650744</v>
          </cell>
        </row>
        <row r="241">
          <cell r="G241">
            <v>78386</v>
          </cell>
        </row>
        <row r="244">
          <cell r="G244">
            <v>96606</v>
          </cell>
        </row>
        <row r="248">
          <cell r="G248">
            <v>113782</v>
          </cell>
        </row>
        <row r="250">
          <cell r="G250">
            <v>235732</v>
          </cell>
        </row>
        <row r="253">
          <cell r="G253">
            <v>107131</v>
          </cell>
        </row>
        <row r="260">
          <cell r="G260">
            <v>83578</v>
          </cell>
        </row>
        <row r="263">
          <cell r="G263">
            <v>1279858</v>
          </cell>
        </row>
        <row r="264">
          <cell r="G264">
            <v>1800749</v>
          </cell>
        </row>
        <row r="271">
          <cell r="G271">
            <v>1594996</v>
          </cell>
        </row>
        <row r="272">
          <cell r="G272">
            <v>1878187</v>
          </cell>
        </row>
        <row r="274">
          <cell r="G274">
            <v>3939622</v>
          </cell>
        </row>
        <row r="277">
          <cell r="G277">
            <v>140021</v>
          </cell>
        </row>
        <row r="281">
          <cell r="G281">
            <v>36194</v>
          </cell>
        </row>
        <row r="286">
          <cell r="G286">
            <v>41681</v>
          </cell>
        </row>
        <row r="296">
          <cell r="G296">
            <v>715811</v>
          </cell>
        </row>
        <row r="297">
          <cell r="G297">
            <v>839415</v>
          </cell>
        </row>
        <row r="305">
          <cell r="G305">
            <v>119771</v>
          </cell>
        </row>
        <row r="337">
          <cell r="G337">
            <v>430951</v>
          </cell>
        </row>
        <row r="338">
          <cell r="G338">
            <v>930432</v>
          </cell>
        </row>
        <row r="355">
          <cell r="G355">
            <v>27532</v>
          </cell>
        </row>
        <row r="371">
          <cell r="G371">
            <v>889435</v>
          </cell>
        </row>
        <row r="372">
          <cell r="G372">
            <v>1074220</v>
          </cell>
        </row>
        <row r="378">
          <cell r="G378">
            <v>818562</v>
          </cell>
        </row>
        <row r="385">
          <cell r="G385">
            <v>6781995</v>
          </cell>
        </row>
        <row r="391">
          <cell r="G391">
            <v>361686</v>
          </cell>
        </row>
        <row r="392">
          <cell r="G392">
            <v>746550</v>
          </cell>
        </row>
        <row r="403">
          <cell r="G403">
            <v>862947</v>
          </cell>
        </row>
      </sheetData>
      <sheetData sheetId="2"/>
      <sheetData sheetId="3" refreshError="1"/>
      <sheetData sheetId="4" refreshError="1"/>
      <sheetData sheetId="5" refreshError="1">
        <row r="6">
          <cell r="D6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giao VL den HT"/>
      <sheetName val="XL4Poppy"/>
      <sheetName val="R&amp;P"/>
      <sheetName val="Nam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-Cao-bars list of diaphragm"/>
      <sheetName val="Qui-Cao-bars list of Style1 PCI"/>
      <sheetName val="Cam-Thuy-DamT"/>
      <sheetName val="Cam-Thuy-Tru P1~P8"/>
      <sheetName val="Sheet1"/>
      <sheetName val="XL4Poppy"/>
      <sheetName val="Gia VL den 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 67"/>
      <sheetName val="T.GIANG"/>
      <sheetName val="XL4Poppy"/>
      <sheetName val="DG vat tu"/>
      <sheetName val="TTDZ22"/>
      <sheetName val="THCT"/>
      <sheetName val="THDZ0,4"/>
      <sheetName val="TH DZ35"/>
      <sheetName val="THTram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Gioi thieu"/>
      <sheetName val="VL"/>
      <sheetName val="Du Toan"/>
      <sheetName val="6823_PS_1700"/>
      <sheetName val="PU_ITALY_"/>
      <sheetName val="6823_PS_17001"/>
      <sheetName val="PU_ITALY_1"/>
      <sheetName val="LKVL-CK-HT-GD1"/>
      <sheetName val="TONGKE-HT"/>
      <sheetName val="he so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5"/>
  <sheetViews>
    <sheetView zoomScale="90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A5" sqref="A5:A7"/>
    </sheetView>
  </sheetViews>
  <sheetFormatPr defaultColWidth="9" defaultRowHeight="21"/>
  <cols>
    <col min="1" max="1" width="53.19921875" style="14" customWidth="1"/>
    <col min="2" max="2" width="11.59765625" style="15" customWidth="1"/>
    <col min="3" max="4" width="11.59765625" style="13" customWidth="1"/>
    <col min="5" max="7" width="10.59765625" style="13" customWidth="1"/>
    <col min="8" max="9" width="8.59765625" style="13" customWidth="1"/>
    <col min="10" max="10" width="12.69921875" style="13" customWidth="1"/>
    <col min="11" max="11" width="13.8984375" style="13" customWidth="1"/>
    <col min="12" max="12" width="12.19921875" style="13" customWidth="1"/>
    <col min="13" max="16384" width="9" style="13"/>
  </cols>
  <sheetData>
    <row r="1" spans="1:13" s="5" customFormat="1" ht="23.25" customHeight="1">
      <c r="A1" s="174" t="s">
        <v>128</v>
      </c>
      <c r="B1" s="174"/>
      <c r="C1" s="174"/>
      <c r="D1" s="174"/>
      <c r="E1" s="174"/>
      <c r="F1" s="174"/>
      <c r="G1" s="174"/>
      <c r="H1" s="174"/>
      <c r="I1" s="174"/>
    </row>
    <row r="2" spans="1:13" s="5" customFormat="1" ht="21.75" customHeight="1">
      <c r="A2" s="174" t="s">
        <v>240</v>
      </c>
      <c r="B2" s="174"/>
      <c r="C2" s="174"/>
      <c r="D2" s="174"/>
      <c r="E2" s="174"/>
      <c r="F2" s="174"/>
      <c r="G2" s="174"/>
      <c r="H2" s="174"/>
      <c r="I2" s="174"/>
    </row>
    <row r="3" spans="1:13" s="5" customFormat="1" ht="23.25" customHeight="1">
      <c r="A3" s="183" t="s">
        <v>504</v>
      </c>
      <c r="B3" s="183"/>
      <c r="C3" s="183"/>
      <c r="D3" s="183"/>
      <c r="E3" s="183"/>
      <c r="F3" s="183"/>
      <c r="G3" s="183"/>
      <c r="H3" s="183"/>
      <c r="I3" s="183"/>
    </row>
    <row r="4" spans="1:13" s="18" customFormat="1" ht="21.75" customHeight="1">
      <c r="A4" s="16"/>
      <c r="B4" s="17"/>
      <c r="G4" s="175" t="s">
        <v>0</v>
      </c>
      <c r="H4" s="175"/>
      <c r="I4" s="175"/>
    </row>
    <row r="5" spans="1:13" s="6" customFormat="1" ht="27.9" customHeight="1">
      <c r="A5" s="176" t="s">
        <v>1</v>
      </c>
      <c r="B5" s="176" t="s">
        <v>229</v>
      </c>
      <c r="C5" s="179" t="s">
        <v>230</v>
      </c>
      <c r="D5" s="179" t="s">
        <v>228</v>
      </c>
      <c r="E5" s="176" t="s">
        <v>237</v>
      </c>
      <c r="F5" s="176"/>
      <c r="G5" s="176"/>
      <c r="H5" s="181" t="s">
        <v>238</v>
      </c>
      <c r="I5" s="182"/>
      <c r="L5" s="6">
        <f>G9-1200000</f>
        <v>1273000</v>
      </c>
    </row>
    <row r="6" spans="1:13" s="6" customFormat="1" ht="27.9" customHeight="1">
      <c r="A6" s="177"/>
      <c r="B6" s="177"/>
      <c r="C6" s="180"/>
      <c r="D6" s="180"/>
      <c r="E6" s="176" t="s">
        <v>2</v>
      </c>
      <c r="F6" s="185" t="s">
        <v>3</v>
      </c>
      <c r="G6" s="186"/>
      <c r="H6" s="176" t="s">
        <v>143</v>
      </c>
      <c r="I6" s="176" t="s">
        <v>239</v>
      </c>
      <c r="L6" s="6">
        <f>L7-1000000</f>
        <v>1696700</v>
      </c>
      <c r="M6" s="6">
        <f>L5*100/L6</f>
        <v>75.027995520716686</v>
      </c>
    </row>
    <row r="7" spans="1:13" s="6" customFormat="1" ht="40.5" customHeight="1">
      <c r="A7" s="178"/>
      <c r="B7" s="178"/>
      <c r="C7" s="180"/>
      <c r="D7" s="180"/>
      <c r="E7" s="184"/>
      <c r="F7" s="7" t="s">
        <v>4</v>
      </c>
      <c r="G7" s="7" t="s">
        <v>40</v>
      </c>
      <c r="H7" s="184"/>
      <c r="I7" s="184"/>
      <c r="J7" s="6">
        <f>F9*100/E9</f>
        <v>58.783333333333331</v>
      </c>
      <c r="K7" s="6">
        <v>3303300</v>
      </c>
      <c r="L7" s="6">
        <v>2696700</v>
      </c>
    </row>
    <row r="8" spans="1:13" s="12" customFormat="1" ht="24.9" customHeight="1">
      <c r="A8" s="169" t="s">
        <v>5</v>
      </c>
      <c r="B8" s="169">
        <v>1</v>
      </c>
      <c r="C8" s="167">
        <v>2</v>
      </c>
      <c r="D8" s="167">
        <v>3</v>
      </c>
      <c r="E8" s="167">
        <v>4</v>
      </c>
      <c r="F8" s="167">
        <v>5</v>
      </c>
      <c r="G8" s="167">
        <v>6</v>
      </c>
      <c r="H8" s="167">
        <v>7</v>
      </c>
      <c r="I8" s="167">
        <v>8</v>
      </c>
      <c r="K8" s="12">
        <f>F9*100/K7</f>
        <v>106.77201586292496</v>
      </c>
      <c r="L8" s="12">
        <f>G9*100/L7</f>
        <v>91.704676085586087</v>
      </c>
    </row>
    <row r="9" spans="1:13" s="58" customFormat="1" ht="24.9" customHeight="1">
      <c r="A9" s="35" t="s">
        <v>31</v>
      </c>
      <c r="B9" s="36">
        <v>6000000</v>
      </c>
      <c r="C9" s="36">
        <v>6000000</v>
      </c>
      <c r="D9" s="36">
        <v>5408000</v>
      </c>
      <c r="E9" s="51">
        <f t="shared" ref="E9:E26" si="0">F9+G9</f>
        <v>6000000</v>
      </c>
      <c r="F9" s="36">
        <f>F10+F24+F26</f>
        <v>3527000</v>
      </c>
      <c r="G9" s="36">
        <f>G10+G24+G26</f>
        <v>2473000</v>
      </c>
      <c r="H9" s="11">
        <f>E9/B9</f>
        <v>1</v>
      </c>
      <c r="I9" s="11">
        <f>E9/C9</f>
        <v>1</v>
      </c>
      <c r="J9" s="58">
        <f>E9-D9</f>
        <v>592000</v>
      </c>
      <c r="K9" s="58">
        <f>C9-C16</f>
        <v>4470000</v>
      </c>
      <c r="L9" s="58">
        <f>B9-B16</f>
        <v>5000000</v>
      </c>
    </row>
    <row r="10" spans="1:13" s="58" customFormat="1" ht="24.9" customHeight="1">
      <c r="A10" s="35" t="s">
        <v>6</v>
      </c>
      <c r="B10" s="51">
        <v>5855000</v>
      </c>
      <c r="C10" s="51"/>
      <c r="D10" s="51">
        <v>5263000</v>
      </c>
      <c r="E10" s="51">
        <f t="shared" si="0"/>
        <v>5845000</v>
      </c>
      <c r="F10" s="51">
        <f>F11+F14+F15+F16+F17+F18+F19+F20+F21+F22+F23</f>
        <v>3460374</v>
      </c>
      <c r="G10" s="51">
        <f>G11+G14+G15+G16+G17+G18+G19+G20+G21+G22+G23</f>
        <v>2384626</v>
      </c>
      <c r="H10" s="11">
        <f t="shared" ref="H10:H55" si="1">E10/B10</f>
        <v>0.99829205807002563</v>
      </c>
      <c r="I10" s="11"/>
    </row>
    <row r="11" spans="1:13" s="18" customFormat="1" ht="24.9" customHeight="1">
      <c r="A11" s="60" t="s">
        <v>7</v>
      </c>
      <c r="B11" s="9">
        <v>2270872</v>
      </c>
      <c r="C11" s="3"/>
      <c r="D11" s="3">
        <f>D12+D13</f>
        <v>2301000</v>
      </c>
      <c r="E11" s="3">
        <f>E12+E13</f>
        <v>2504200</v>
      </c>
      <c r="F11" s="3">
        <f>F12+F13</f>
        <v>2412484</v>
      </c>
      <c r="G11" s="3">
        <f>G12+G13</f>
        <v>91716</v>
      </c>
      <c r="H11" s="8">
        <f t="shared" si="1"/>
        <v>1.1027481954068745</v>
      </c>
      <c r="I11" s="8"/>
    </row>
    <row r="12" spans="1:13" s="18" customFormat="1" ht="24.9" customHeight="1">
      <c r="A12" s="60" t="s">
        <v>8</v>
      </c>
      <c r="B12" s="9">
        <v>1256872</v>
      </c>
      <c r="C12" s="61"/>
      <c r="D12" s="3">
        <v>1245000</v>
      </c>
      <c r="E12" s="9">
        <f>F12+G12</f>
        <v>1324200</v>
      </c>
      <c r="F12" s="9">
        <v>1262484</v>
      </c>
      <c r="G12" s="60">
        <v>61716</v>
      </c>
      <c r="H12" s="8">
        <f t="shared" si="1"/>
        <v>1.0535679050850046</v>
      </c>
      <c r="I12" s="8"/>
    </row>
    <row r="13" spans="1:13" s="18" customFormat="1" ht="24.9" customHeight="1">
      <c r="A13" s="60" t="s">
        <v>9</v>
      </c>
      <c r="B13" s="9">
        <v>1014000</v>
      </c>
      <c r="C13" s="61"/>
      <c r="D13" s="3">
        <v>1056000</v>
      </c>
      <c r="E13" s="9">
        <f t="shared" si="0"/>
        <v>1180000</v>
      </c>
      <c r="F13" s="60">
        <v>1150000</v>
      </c>
      <c r="G13" s="60">
        <v>30000</v>
      </c>
      <c r="H13" s="8">
        <f t="shared" si="1"/>
        <v>1.1637080867850098</v>
      </c>
      <c r="I13" s="8"/>
    </row>
    <row r="14" spans="1:13" s="18" customFormat="1" ht="24.9" customHeight="1">
      <c r="A14" s="60" t="s">
        <v>10</v>
      </c>
      <c r="B14" s="9">
        <v>960000</v>
      </c>
      <c r="C14" s="3"/>
      <c r="D14" s="3">
        <v>750000</v>
      </c>
      <c r="E14" s="9">
        <f t="shared" si="0"/>
        <v>750000</v>
      </c>
      <c r="F14" s="60">
        <v>242590</v>
      </c>
      <c r="G14" s="60">
        <v>507410</v>
      </c>
      <c r="H14" s="8">
        <f t="shared" si="1"/>
        <v>0.78125</v>
      </c>
      <c r="I14" s="8"/>
    </row>
    <row r="15" spans="1:13" s="18" customFormat="1" ht="24.9" customHeight="1">
      <c r="A15" s="60" t="s">
        <v>41</v>
      </c>
      <c r="B15" s="9">
        <v>9588</v>
      </c>
      <c r="C15" s="3"/>
      <c r="D15" s="3">
        <v>9000</v>
      </c>
      <c r="E15" s="9">
        <f t="shared" si="0"/>
        <v>10000</v>
      </c>
      <c r="F15" s="60"/>
      <c r="G15" s="60">
        <v>10000</v>
      </c>
      <c r="H15" s="8">
        <f t="shared" si="1"/>
        <v>1.0429703796412182</v>
      </c>
      <c r="I15" s="8"/>
    </row>
    <row r="16" spans="1:13" s="18" customFormat="1" ht="24.9" customHeight="1">
      <c r="A16" s="60" t="s">
        <v>32</v>
      </c>
      <c r="B16" s="9">
        <v>1000000</v>
      </c>
      <c r="C16" s="3">
        <v>1530000</v>
      </c>
      <c r="D16" s="3">
        <v>900000</v>
      </c>
      <c r="E16" s="9">
        <f t="shared" si="0"/>
        <v>1200000</v>
      </c>
      <c r="F16" s="60"/>
      <c r="G16" s="60">
        <v>1200000</v>
      </c>
      <c r="H16" s="8">
        <f t="shared" si="1"/>
        <v>1.2</v>
      </c>
      <c r="I16" s="8">
        <f t="shared" ref="I16" si="2">E16/C16</f>
        <v>0.78431372549019607</v>
      </c>
    </row>
    <row r="17" spans="1:9" s="18" customFormat="1" ht="24.9" customHeight="1">
      <c r="A17" s="60" t="s">
        <v>33</v>
      </c>
      <c r="B17" s="9">
        <v>120190</v>
      </c>
      <c r="C17" s="3"/>
      <c r="D17" s="3">
        <v>100000</v>
      </c>
      <c r="E17" s="9">
        <f t="shared" si="0"/>
        <v>114000</v>
      </c>
      <c r="F17" s="60"/>
      <c r="G17" s="9">
        <v>114000</v>
      </c>
      <c r="H17" s="8">
        <f t="shared" si="1"/>
        <v>0.94849821116565436</v>
      </c>
      <c r="I17" s="8"/>
    </row>
    <row r="18" spans="1:9" s="18" customFormat="1" ht="24.9" customHeight="1">
      <c r="A18" s="60" t="s">
        <v>34</v>
      </c>
      <c r="B18" s="9">
        <v>325000</v>
      </c>
      <c r="C18" s="3"/>
      <c r="D18" s="3">
        <v>250000</v>
      </c>
      <c r="E18" s="9">
        <f t="shared" si="0"/>
        <v>275000</v>
      </c>
      <c r="F18" s="60"/>
      <c r="G18" s="60">
        <v>275000</v>
      </c>
      <c r="H18" s="8">
        <f t="shared" si="1"/>
        <v>0.84615384615384615</v>
      </c>
      <c r="I18" s="8"/>
    </row>
    <row r="19" spans="1:9" s="18" customFormat="1" ht="24.9" customHeight="1">
      <c r="A19" s="60" t="s">
        <v>35</v>
      </c>
      <c r="B19" s="9">
        <v>98000</v>
      </c>
      <c r="C19" s="3"/>
      <c r="D19" s="3">
        <v>110000</v>
      </c>
      <c r="E19" s="9">
        <f t="shared" si="0"/>
        <v>113000</v>
      </c>
      <c r="F19" s="60">
        <v>62300</v>
      </c>
      <c r="G19" s="60">
        <v>50700</v>
      </c>
      <c r="H19" s="8">
        <f t="shared" si="1"/>
        <v>1.153061224489796</v>
      </c>
      <c r="I19" s="8"/>
    </row>
    <row r="20" spans="1:9" s="18" customFormat="1" ht="24.9" customHeight="1">
      <c r="A20" s="60" t="s">
        <v>36</v>
      </c>
      <c r="B20" s="9">
        <v>7000</v>
      </c>
      <c r="C20" s="3"/>
      <c r="D20" s="61">
        <v>13000</v>
      </c>
      <c r="E20" s="9">
        <f t="shared" si="0"/>
        <v>13000</v>
      </c>
      <c r="F20" s="60">
        <v>13000</v>
      </c>
      <c r="G20" s="60"/>
      <c r="H20" s="8">
        <f t="shared" si="1"/>
        <v>1.8571428571428572</v>
      </c>
      <c r="I20" s="8"/>
    </row>
    <row r="21" spans="1:9" s="18" customFormat="1" ht="24.9" customHeight="1">
      <c r="A21" s="60" t="s">
        <v>37</v>
      </c>
      <c r="B21" s="9">
        <v>233900</v>
      </c>
      <c r="C21" s="3"/>
      <c r="D21" s="3">
        <v>220000</v>
      </c>
      <c r="E21" s="9">
        <f t="shared" si="0"/>
        <v>220000</v>
      </c>
      <c r="F21" s="60">
        <v>130000</v>
      </c>
      <c r="G21" s="60">
        <v>90000</v>
      </c>
      <c r="H21" s="8">
        <f>E21/B21</f>
        <v>0.94057289439931591</v>
      </c>
      <c r="I21" s="8"/>
    </row>
    <row r="22" spans="1:9" s="18" customFormat="1" ht="24.9" customHeight="1">
      <c r="A22" s="60" t="s">
        <v>151</v>
      </c>
      <c r="B22" s="9">
        <v>550000</v>
      </c>
      <c r="C22" s="3"/>
      <c r="D22" s="3">
        <v>590000</v>
      </c>
      <c r="E22" s="9">
        <f t="shared" si="0"/>
        <v>600000</v>
      </c>
      <c r="F22" s="60">
        <v>600000</v>
      </c>
      <c r="G22" s="60"/>
      <c r="H22" s="8">
        <f t="shared" si="1"/>
        <v>1.0909090909090908</v>
      </c>
      <c r="I22" s="8"/>
    </row>
    <row r="23" spans="1:9" s="18" customFormat="1" ht="24.9" customHeight="1">
      <c r="A23" s="60" t="s">
        <v>134</v>
      </c>
      <c r="B23" s="9">
        <v>280450</v>
      </c>
      <c r="C23" s="3"/>
      <c r="D23" s="3">
        <v>20000</v>
      </c>
      <c r="E23" s="9">
        <f t="shared" si="0"/>
        <v>45800</v>
      </c>
      <c r="F23" s="60"/>
      <c r="G23" s="60">
        <v>45800</v>
      </c>
      <c r="H23" s="8">
        <f t="shared" si="1"/>
        <v>0.16330896773043324</v>
      </c>
      <c r="I23" s="8"/>
    </row>
    <row r="24" spans="1:9" s="17" customFormat="1" ht="24.9" customHeight="1">
      <c r="A24" s="35" t="s">
        <v>11</v>
      </c>
      <c r="B24" s="51">
        <v>100000</v>
      </c>
      <c r="C24" s="37"/>
      <c r="D24" s="37">
        <v>110000</v>
      </c>
      <c r="E24" s="51">
        <f t="shared" si="0"/>
        <v>116000</v>
      </c>
      <c r="F24" s="51">
        <v>66626</v>
      </c>
      <c r="G24" s="51">
        <v>49374</v>
      </c>
      <c r="H24" s="11">
        <f t="shared" si="1"/>
        <v>1.1599999999999999</v>
      </c>
      <c r="I24" s="11"/>
    </row>
    <row r="25" spans="1:9" s="64" customFormat="1" ht="24.9" customHeight="1">
      <c r="A25" s="62" t="s">
        <v>39</v>
      </c>
      <c r="B25" s="9">
        <v>56300</v>
      </c>
      <c r="C25" s="39"/>
      <c r="D25" s="39"/>
      <c r="E25" s="9"/>
      <c r="F25" s="63"/>
      <c r="G25" s="63"/>
      <c r="H25" s="10"/>
      <c r="I25" s="10"/>
    </row>
    <row r="26" spans="1:9" s="17" customFormat="1" ht="24.9" customHeight="1">
      <c r="A26" s="35" t="s">
        <v>12</v>
      </c>
      <c r="B26" s="51">
        <v>45000</v>
      </c>
      <c r="C26" s="37"/>
      <c r="D26" s="37">
        <v>35000</v>
      </c>
      <c r="E26" s="51">
        <f t="shared" si="0"/>
        <v>39000</v>
      </c>
      <c r="F26" s="77"/>
      <c r="G26" s="51">
        <v>39000</v>
      </c>
      <c r="H26" s="11">
        <f t="shared" si="1"/>
        <v>0.8666666666666667</v>
      </c>
      <c r="I26" s="11"/>
    </row>
    <row r="27" spans="1:9" s="66" customFormat="1" ht="24.9" customHeight="1">
      <c r="A27" s="65" t="s">
        <v>13</v>
      </c>
      <c r="B27" s="36">
        <f>SUM(B28:B36)</f>
        <v>70286</v>
      </c>
      <c r="C27" s="36">
        <v>58951</v>
      </c>
      <c r="D27" s="36">
        <v>0</v>
      </c>
      <c r="E27" s="36">
        <f>F27+G27</f>
        <v>53675</v>
      </c>
      <c r="F27" s="36">
        <f>SUM(F28:F36)</f>
        <v>53675</v>
      </c>
      <c r="G27" s="36">
        <f>SUM(G28:G36)</f>
        <v>0</v>
      </c>
      <c r="H27" s="11">
        <f t="shared" si="1"/>
        <v>0.7636655948553055</v>
      </c>
      <c r="I27" s="11">
        <f>E27/C27</f>
        <v>0.9105019422910553</v>
      </c>
    </row>
    <row r="28" spans="1:9" s="68" customFormat="1" ht="24.9" hidden="1" customHeight="1">
      <c r="A28" s="67" t="s">
        <v>14</v>
      </c>
      <c r="B28" s="60"/>
      <c r="C28" s="60"/>
      <c r="D28" s="61"/>
      <c r="E28" s="60"/>
      <c r="F28" s="60"/>
      <c r="G28" s="60"/>
      <c r="H28" s="8"/>
      <c r="I28" s="8"/>
    </row>
    <row r="29" spans="1:9" s="68" customFormat="1" ht="24.9" hidden="1" customHeight="1">
      <c r="A29" s="67" t="s">
        <v>15</v>
      </c>
      <c r="B29" s="9"/>
      <c r="C29" s="9"/>
      <c r="D29" s="61"/>
      <c r="E29" s="60"/>
      <c r="F29" s="60"/>
      <c r="G29" s="60"/>
      <c r="H29" s="8"/>
      <c r="I29" s="8"/>
    </row>
    <row r="30" spans="1:9" s="68" customFormat="1" ht="24.9" hidden="1" customHeight="1">
      <c r="A30" s="67" t="s">
        <v>16</v>
      </c>
      <c r="B30" s="60">
        <v>1800</v>
      </c>
      <c r="C30" s="60"/>
      <c r="D30" s="61"/>
      <c r="E30" s="60"/>
      <c r="F30" s="60">
        <v>1865</v>
      </c>
      <c r="G30" s="60"/>
      <c r="H30" s="8">
        <f t="shared" si="1"/>
        <v>0</v>
      </c>
      <c r="I30" s="8"/>
    </row>
    <row r="31" spans="1:9" s="68" customFormat="1" ht="24.9" hidden="1" customHeight="1">
      <c r="A31" s="67" t="s">
        <v>42</v>
      </c>
      <c r="B31" s="60">
        <v>170</v>
      </c>
      <c r="C31" s="60"/>
      <c r="D31" s="61"/>
      <c r="E31" s="60"/>
      <c r="F31" s="60">
        <v>170</v>
      </c>
      <c r="G31" s="60"/>
      <c r="H31" s="8">
        <f>E31/B31</f>
        <v>0</v>
      </c>
      <c r="I31" s="8"/>
    </row>
    <row r="32" spans="1:9" s="68" customFormat="1" ht="24.9" hidden="1" customHeight="1">
      <c r="A32" s="67" t="s">
        <v>17</v>
      </c>
      <c r="B32" s="60"/>
      <c r="C32" s="60"/>
      <c r="D32" s="61"/>
      <c r="E32" s="60"/>
      <c r="F32" s="60"/>
      <c r="G32" s="60"/>
      <c r="H32" s="8"/>
      <c r="I32" s="8"/>
    </row>
    <row r="33" spans="1:14" s="68" customFormat="1" ht="24.9" hidden="1" customHeight="1">
      <c r="A33" s="67" t="s">
        <v>18</v>
      </c>
      <c r="B33" s="60"/>
      <c r="C33" s="60"/>
      <c r="D33" s="61"/>
      <c r="E33" s="60"/>
      <c r="F33" s="60"/>
      <c r="G33" s="60"/>
      <c r="H33" s="8"/>
      <c r="I33" s="8"/>
    </row>
    <row r="34" spans="1:14" s="68" customFormat="1" ht="24.9" hidden="1" customHeight="1">
      <c r="A34" s="67" t="s">
        <v>19</v>
      </c>
      <c r="B34" s="60">
        <v>40000</v>
      </c>
      <c r="C34" s="60"/>
      <c r="D34" s="61"/>
      <c r="E34" s="60"/>
      <c r="F34" s="60">
        <v>40000</v>
      </c>
      <c r="G34" s="60"/>
      <c r="H34" s="8"/>
      <c r="I34" s="8"/>
    </row>
    <row r="35" spans="1:14" s="68" customFormat="1" ht="24.9" hidden="1" customHeight="1">
      <c r="A35" s="67" t="s">
        <v>20</v>
      </c>
      <c r="B35" s="60"/>
      <c r="C35" s="60">
        <v>68108</v>
      </c>
      <c r="D35" s="61"/>
      <c r="E35" s="60"/>
      <c r="F35" s="60"/>
      <c r="G35" s="60"/>
      <c r="H35" s="8"/>
      <c r="I35" s="8"/>
    </row>
    <row r="36" spans="1:14" s="68" customFormat="1" ht="24.9" hidden="1" customHeight="1">
      <c r="A36" s="67" t="s">
        <v>21</v>
      </c>
      <c r="B36" s="60">
        <v>28316</v>
      </c>
      <c r="C36" s="60"/>
      <c r="D36" s="61"/>
      <c r="E36" s="60"/>
      <c r="F36" s="60">
        <v>11640</v>
      </c>
      <c r="G36" s="60"/>
      <c r="H36" s="11"/>
      <c r="I36" s="8"/>
    </row>
    <row r="37" spans="1:14" s="66" customFormat="1" ht="24.9" customHeight="1">
      <c r="A37" s="69" t="s">
        <v>30</v>
      </c>
      <c r="B37" s="36">
        <v>1700000</v>
      </c>
      <c r="C37" s="36">
        <v>2850000</v>
      </c>
      <c r="D37" s="37">
        <v>3100000</v>
      </c>
      <c r="E37" s="37">
        <v>3400000</v>
      </c>
      <c r="F37" s="37">
        <v>3400000</v>
      </c>
      <c r="G37" s="37">
        <v>0</v>
      </c>
      <c r="H37" s="11">
        <f t="shared" si="1"/>
        <v>2</v>
      </c>
      <c r="I37" s="11">
        <f>E37/C37</f>
        <v>1.1929824561403508</v>
      </c>
      <c r="J37" s="16">
        <f>6000000-455707-G39+E27</f>
        <v>5569568</v>
      </c>
    </row>
    <row r="38" spans="1:14" s="72" customFormat="1" ht="24.9" customHeight="1">
      <c r="A38" s="70" t="s">
        <v>22</v>
      </c>
      <c r="B38" s="71">
        <v>7770286</v>
      </c>
      <c r="C38" s="71">
        <f>C37+C27+C9</f>
        <v>8908951</v>
      </c>
      <c r="D38" s="71">
        <f>D37+D27+D9</f>
        <v>8508000</v>
      </c>
      <c r="E38" s="71">
        <f>E37+E27+E9</f>
        <v>9453675</v>
      </c>
      <c r="F38" s="71">
        <f>F37+F27+F9</f>
        <v>6980675</v>
      </c>
      <c r="G38" s="71">
        <f>G37+G27+G9</f>
        <v>2473000</v>
      </c>
      <c r="H38" s="10">
        <f t="shared" si="1"/>
        <v>1.2166444066537576</v>
      </c>
      <c r="I38" s="8">
        <f>E38/C38</f>
        <v>1.0611434499976484</v>
      </c>
      <c r="J38" s="18">
        <f>E38-D38-150000</f>
        <v>795675</v>
      </c>
    </row>
    <row r="39" spans="1:14" s="72" customFormat="1" ht="24.9" customHeight="1">
      <c r="A39" s="67" t="s">
        <v>38</v>
      </c>
      <c r="B39" s="60">
        <v>2270300</v>
      </c>
      <c r="C39" s="61"/>
      <c r="D39" s="3">
        <f>D38-D40</f>
        <v>3584107</v>
      </c>
      <c r="E39" s="9">
        <f>D39+E37-D37</f>
        <v>3884107</v>
      </c>
      <c r="F39" s="60">
        <f>E39-G39</f>
        <v>3855707</v>
      </c>
      <c r="G39" s="60">
        <v>28400</v>
      </c>
      <c r="H39" s="8">
        <f t="shared" si="1"/>
        <v>1.7108342509800467</v>
      </c>
      <c r="I39" s="8"/>
      <c r="J39" s="18" t="e">
        <f>J38-#REF!</f>
        <v>#REF!</v>
      </c>
      <c r="K39" s="72" t="s">
        <v>221</v>
      </c>
    </row>
    <row r="40" spans="1:14" s="18" customFormat="1" ht="24.9" customHeight="1">
      <c r="A40" s="67" t="s">
        <v>23</v>
      </c>
      <c r="B40" s="60">
        <v>5499986</v>
      </c>
      <c r="C40" s="60"/>
      <c r="D40" s="3">
        <v>4923893</v>
      </c>
      <c r="E40" s="9">
        <f>E38-E39</f>
        <v>5569568</v>
      </c>
      <c r="F40" s="9">
        <f>E40-G40</f>
        <v>3694598</v>
      </c>
      <c r="G40" s="9">
        <f>'PL06 HX hưởng'!D20</f>
        <v>1874970</v>
      </c>
      <c r="H40" s="8">
        <f t="shared" si="1"/>
        <v>1.0126513049305943</v>
      </c>
      <c r="I40" s="8"/>
      <c r="J40" s="18">
        <f>E40*100000/E9</f>
        <v>92826.133333333331</v>
      </c>
      <c r="M40" s="18">
        <f>E40-D40</f>
        <v>645675</v>
      </c>
    </row>
    <row r="41" spans="1:14" s="73" customFormat="1" ht="24.9" customHeight="1">
      <c r="A41" s="35" t="s">
        <v>24</v>
      </c>
      <c r="B41" s="36">
        <v>7365191</v>
      </c>
      <c r="C41" s="36">
        <f>C42+C43+C45+C48</f>
        <v>7401969</v>
      </c>
      <c r="D41" s="36">
        <f>D42+D43+D44+D45+D48+D50</f>
        <v>8775364</v>
      </c>
      <c r="E41" s="36">
        <f>E42+E43+E44+E45+E48+E50</f>
        <v>8775364</v>
      </c>
      <c r="F41" s="36">
        <f>F42+F43+F44+F45+F48+F50</f>
        <v>8775364</v>
      </c>
      <c r="G41" s="36">
        <f>G42+G43+G45+G48</f>
        <v>0</v>
      </c>
      <c r="H41" s="11">
        <f t="shared" si="1"/>
        <v>1.1914645526504337</v>
      </c>
      <c r="I41" s="11">
        <f>E41/C41</f>
        <v>1.1855445490247256</v>
      </c>
      <c r="J41" s="18">
        <f>D41+D40</f>
        <v>13699257</v>
      </c>
      <c r="K41" s="18" t="s">
        <v>233</v>
      </c>
      <c r="L41" s="18"/>
      <c r="M41" s="18"/>
      <c r="N41" s="18"/>
    </row>
    <row r="42" spans="1:14" s="18" customFormat="1" ht="24.9" customHeight="1">
      <c r="A42" s="60" t="s">
        <v>25</v>
      </c>
      <c r="B42" s="3">
        <v>5719191</v>
      </c>
      <c r="C42" s="60">
        <v>5719191</v>
      </c>
      <c r="D42" s="3">
        <v>5719191</v>
      </c>
      <c r="E42" s="3">
        <f>F42+G42</f>
        <v>5719191</v>
      </c>
      <c r="F42" s="3">
        <v>5719191</v>
      </c>
      <c r="G42" s="60"/>
      <c r="H42" s="8"/>
      <c r="I42" s="8"/>
      <c r="J42" s="74"/>
      <c r="K42" s="74"/>
      <c r="L42" s="74"/>
      <c r="M42" s="74"/>
      <c r="N42" s="74"/>
    </row>
    <row r="43" spans="1:14" s="18" customFormat="1" ht="24.9" customHeight="1">
      <c r="A43" s="60" t="s">
        <v>43</v>
      </c>
      <c r="B43" s="3"/>
      <c r="C43" s="60"/>
      <c r="D43" s="3">
        <v>156627</v>
      </c>
      <c r="E43" s="3">
        <v>156627</v>
      </c>
      <c r="F43" s="3">
        <v>156627</v>
      </c>
      <c r="G43" s="60"/>
      <c r="H43" s="8"/>
      <c r="I43" s="8"/>
      <c r="J43" s="74"/>
      <c r="K43" s="74"/>
      <c r="L43" s="74"/>
      <c r="M43" s="74"/>
      <c r="N43" s="74"/>
    </row>
    <row r="44" spans="1:14" s="18" customFormat="1" ht="24.9" customHeight="1">
      <c r="A44" s="60" t="s">
        <v>231</v>
      </c>
      <c r="B44" s="3"/>
      <c r="C44" s="60"/>
      <c r="D44" s="3">
        <v>197653</v>
      </c>
      <c r="E44" s="3">
        <v>197653</v>
      </c>
      <c r="F44" s="3">
        <v>197653</v>
      </c>
      <c r="G44" s="60"/>
      <c r="H44" s="8"/>
      <c r="I44" s="8"/>
      <c r="J44" s="74"/>
      <c r="K44" s="74"/>
      <c r="L44" s="74"/>
      <c r="M44" s="74"/>
      <c r="N44" s="74"/>
    </row>
    <row r="45" spans="1:14" s="18" customFormat="1" ht="24.9" customHeight="1">
      <c r="A45" s="60" t="s">
        <v>133</v>
      </c>
      <c r="B45" s="3">
        <v>1475542</v>
      </c>
      <c r="C45" s="60">
        <v>1512320</v>
      </c>
      <c r="D45" s="3">
        <v>1500808</v>
      </c>
      <c r="E45" s="3">
        <v>1500808</v>
      </c>
      <c r="F45" s="3">
        <v>1500808</v>
      </c>
      <c r="G45" s="60"/>
      <c r="H45" s="8"/>
      <c r="I45" s="8"/>
      <c r="J45" s="74"/>
      <c r="K45" s="74"/>
      <c r="L45" s="74"/>
      <c r="M45" s="74"/>
      <c r="N45" s="74"/>
    </row>
    <row r="46" spans="1:14" s="18" customFormat="1" ht="24.9" customHeight="1">
      <c r="A46" s="60" t="s">
        <v>26</v>
      </c>
      <c r="B46" s="3">
        <v>1032416</v>
      </c>
      <c r="C46" s="61"/>
      <c r="D46" s="3"/>
      <c r="E46" s="3">
        <v>1302968</v>
      </c>
      <c r="F46" s="3">
        <f>F45-F47</f>
        <v>1302968</v>
      </c>
      <c r="G46" s="60"/>
      <c r="H46" s="8"/>
      <c r="I46" s="8"/>
      <c r="J46" s="74"/>
      <c r="K46" s="74"/>
      <c r="L46" s="74"/>
      <c r="M46" s="74"/>
      <c r="N46" s="74"/>
    </row>
    <row r="47" spans="1:14" s="18" customFormat="1" ht="24.9" customHeight="1">
      <c r="A47" s="60" t="s">
        <v>27</v>
      </c>
      <c r="B47" s="3">
        <v>443126</v>
      </c>
      <c r="C47" s="61"/>
      <c r="D47" s="3"/>
      <c r="E47" s="3">
        <v>197840</v>
      </c>
      <c r="F47" s="3">
        <v>197840</v>
      </c>
      <c r="G47" s="60"/>
      <c r="H47" s="8"/>
      <c r="I47" s="8"/>
      <c r="J47" s="74"/>
      <c r="K47" s="74"/>
      <c r="L47" s="74"/>
      <c r="M47" s="74"/>
      <c r="N47" s="74"/>
    </row>
    <row r="48" spans="1:14" s="18" customFormat="1" ht="36" customHeight="1">
      <c r="A48" s="59" t="s">
        <v>153</v>
      </c>
      <c r="B48" s="61">
        <v>170458</v>
      </c>
      <c r="C48" s="61">
        <v>170458</v>
      </c>
      <c r="D48" s="61">
        <v>884088</v>
      </c>
      <c r="E48" s="61">
        <v>884088</v>
      </c>
      <c r="F48" s="61">
        <v>884088</v>
      </c>
      <c r="G48" s="60"/>
      <c r="H48" s="8"/>
      <c r="I48" s="8"/>
      <c r="J48" s="75"/>
      <c r="K48" s="74"/>
      <c r="L48" s="74"/>
      <c r="M48" s="74"/>
      <c r="N48" s="74"/>
    </row>
    <row r="49" spans="1:14" s="18" customFormat="1" ht="21.6" customHeight="1">
      <c r="A49" s="59" t="s">
        <v>154</v>
      </c>
      <c r="B49" s="61">
        <v>159400</v>
      </c>
      <c r="C49" s="61"/>
      <c r="D49" s="61"/>
      <c r="E49" s="61">
        <v>140500</v>
      </c>
      <c r="F49" s="61">
        <v>140500</v>
      </c>
      <c r="G49" s="60"/>
      <c r="H49" s="8"/>
      <c r="I49" s="8"/>
      <c r="J49" s="74"/>
      <c r="K49" s="74"/>
      <c r="L49" s="74"/>
      <c r="M49" s="74"/>
      <c r="N49" s="74"/>
    </row>
    <row r="50" spans="1:14" s="18" customFormat="1" ht="21.6" customHeight="1">
      <c r="A50" s="59" t="s">
        <v>232</v>
      </c>
      <c r="B50" s="60"/>
      <c r="C50" s="61"/>
      <c r="D50" s="61">
        <v>316997</v>
      </c>
      <c r="E50" s="61">
        <v>316997</v>
      </c>
      <c r="F50" s="61">
        <v>316997</v>
      </c>
      <c r="G50" s="60"/>
      <c r="H50" s="8"/>
      <c r="I50" s="8"/>
      <c r="J50" s="74"/>
      <c r="K50" s="74"/>
      <c r="L50" s="74"/>
      <c r="M50" s="74"/>
      <c r="N50" s="74"/>
    </row>
    <row r="51" spans="1:14" s="73" customFormat="1" ht="24.9" customHeight="1">
      <c r="A51" s="36" t="s">
        <v>28</v>
      </c>
      <c r="B51" s="36"/>
      <c r="C51" s="76">
        <v>16636</v>
      </c>
      <c r="D51" s="76"/>
      <c r="E51" s="51"/>
      <c r="F51" s="36"/>
      <c r="G51" s="36"/>
      <c r="H51" s="11"/>
      <c r="I51" s="11"/>
      <c r="J51" s="74"/>
      <c r="K51" s="74"/>
      <c r="L51" s="74"/>
      <c r="M51" s="74"/>
      <c r="N51" s="74"/>
    </row>
    <row r="52" spans="1:14" s="73" customFormat="1" ht="24.9" customHeight="1">
      <c r="A52" s="36" t="s">
        <v>205</v>
      </c>
      <c r="B52" s="36">
        <v>100000</v>
      </c>
      <c r="C52" s="36">
        <v>35000</v>
      </c>
      <c r="D52" s="36"/>
      <c r="E52" s="36">
        <v>165000</v>
      </c>
      <c r="F52" s="36">
        <v>165000</v>
      </c>
      <c r="G52" s="36"/>
      <c r="H52" s="11"/>
      <c r="I52" s="11"/>
      <c r="J52" s="74" t="s">
        <v>254</v>
      </c>
      <c r="K52" s="74"/>
      <c r="L52" s="74"/>
      <c r="M52" s="74"/>
      <c r="N52" s="74"/>
    </row>
    <row r="53" spans="1:14" s="73" customFormat="1" ht="44.25" customHeight="1">
      <c r="A53" s="35" t="s">
        <v>236</v>
      </c>
      <c r="B53" s="36"/>
      <c r="C53" s="36"/>
      <c r="D53" s="36"/>
      <c r="E53" s="36">
        <v>400000</v>
      </c>
      <c r="F53" s="36">
        <v>400000</v>
      </c>
      <c r="G53" s="36"/>
      <c r="H53" s="11"/>
      <c r="I53" s="11"/>
      <c r="J53" s="74"/>
      <c r="K53" s="74"/>
      <c r="L53" s="74"/>
      <c r="M53" s="74"/>
      <c r="N53" s="74"/>
    </row>
    <row r="54" spans="1:14" s="73" customFormat="1" ht="24.9" customHeight="1">
      <c r="A54" s="36" t="s">
        <v>235</v>
      </c>
      <c r="B54" s="36"/>
      <c r="C54" s="36">
        <v>3949890</v>
      </c>
      <c r="D54" s="36"/>
      <c r="E54" s="36"/>
      <c r="F54" s="36"/>
      <c r="G54" s="36"/>
      <c r="H54" s="11"/>
      <c r="I54" s="11"/>
      <c r="J54" s="74"/>
      <c r="K54" s="74"/>
      <c r="L54" s="74"/>
      <c r="M54" s="74"/>
      <c r="N54" s="74"/>
    </row>
    <row r="55" spans="1:14" s="73" customFormat="1" ht="24.9" customHeight="1">
      <c r="A55" s="77" t="s">
        <v>29</v>
      </c>
      <c r="B55" s="36">
        <f>SUM(B40,B41,B51,B52,)</f>
        <v>12965177</v>
      </c>
      <c r="C55" s="36"/>
      <c r="D55" s="36">
        <f>SUM(D40,D41,D51,D52,)</f>
        <v>13699257</v>
      </c>
      <c r="E55" s="36">
        <f>E40+E41+E52+E53</f>
        <v>14909932</v>
      </c>
      <c r="F55" s="36">
        <f>F40+F41+F52+F53</f>
        <v>13034962</v>
      </c>
      <c r="G55" s="36">
        <f>G40+G41+G51+G52+G54</f>
        <v>1874970</v>
      </c>
      <c r="H55" s="11">
        <f t="shared" si="1"/>
        <v>1.1499983378553182</v>
      </c>
      <c r="I55" s="11"/>
      <c r="J55" s="74">
        <f>E55-D55</f>
        <v>1210675</v>
      </c>
      <c r="K55" s="74"/>
      <c r="L55" s="74"/>
      <c r="M55" s="74"/>
      <c r="N55" s="74"/>
    </row>
    <row r="56" spans="1:14" ht="42" customHeight="1">
      <c r="A56" s="13"/>
      <c r="B56" s="13"/>
      <c r="F56" s="173" t="s">
        <v>501</v>
      </c>
      <c r="G56" s="173"/>
      <c r="H56" s="173"/>
      <c r="I56" s="173"/>
    </row>
    <row r="57" spans="1:14">
      <c r="A57" s="13"/>
      <c r="B57" s="13"/>
    </row>
    <row r="58" spans="1:14">
      <c r="A58" s="13"/>
      <c r="B58" s="13"/>
    </row>
    <row r="59" spans="1:14">
      <c r="A59" s="13"/>
      <c r="B59" s="13"/>
    </row>
    <row r="60" spans="1:14">
      <c r="A60" s="13"/>
      <c r="B60" s="13"/>
    </row>
    <row r="61" spans="1:14">
      <c r="A61" s="13"/>
      <c r="B61" s="13"/>
    </row>
    <row r="62" spans="1:14">
      <c r="A62" s="13"/>
      <c r="B62" s="13"/>
    </row>
    <row r="63" spans="1:14">
      <c r="A63" s="13"/>
      <c r="B63" s="13"/>
    </row>
    <row r="64" spans="1:14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  <row r="103" spans="1:2">
      <c r="A103" s="13"/>
      <c r="B103" s="13"/>
    </row>
    <row r="104" spans="1:2">
      <c r="A104" s="13"/>
      <c r="B104" s="13"/>
    </row>
    <row r="105" spans="1:2">
      <c r="A105" s="13"/>
      <c r="B105" s="13"/>
    </row>
    <row r="106" spans="1:2">
      <c r="A106" s="13"/>
      <c r="B106" s="13"/>
    </row>
    <row r="107" spans="1:2">
      <c r="A107" s="13"/>
      <c r="B107" s="13"/>
    </row>
    <row r="108" spans="1:2">
      <c r="A108" s="13"/>
      <c r="B108" s="13"/>
    </row>
    <row r="109" spans="1:2">
      <c r="A109" s="13"/>
      <c r="B109" s="13"/>
    </row>
    <row r="110" spans="1:2">
      <c r="A110" s="13"/>
      <c r="B110" s="13"/>
    </row>
    <row r="111" spans="1:2">
      <c r="A111" s="13"/>
      <c r="B111" s="13"/>
    </row>
    <row r="112" spans="1:2">
      <c r="A112" s="13"/>
      <c r="B112" s="13"/>
    </row>
    <row r="113" spans="1:2">
      <c r="A113" s="13"/>
      <c r="B113" s="13"/>
    </row>
    <row r="114" spans="1:2">
      <c r="A114" s="13"/>
      <c r="B114" s="13"/>
    </row>
    <row r="115" spans="1:2">
      <c r="A115" s="13"/>
      <c r="B115" s="13"/>
    </row>
    <row r="116" spans="1:2">
      <c r="A116" s="13"/>
      <c r="B116" s="13"/>
    </row>
    <row r="117" spans="1:2">
      <c r="A117" s="13"/>
      <c r="B117" s="13"/>
    </row>
    <row r="118" spans="1:2">
      <c r="A118" s="13"/>
      <c r="B118" s="13"/>
    </row>
    <row r="119" spans="1:2">
      <c r="A119" s="13"/>
      <c r="B119" s="13"/>
    </row>
    <row r="120" spans="1:2">
      <c r="A120" s="13"/>
      <c r="B120" s="13"/>
    </row>
    <row r="121" spans="1:2">
      <c r="A121" s="13"/>
      <c r="B121" s="13"/>
    </row>
    <row r="122" spans="1:2">
      <c r="A122" s="13"/>
      <c r="B122" s="13"/>
    </row>
    <row r="123" spans="1:2">
      <c r="A123" s="13"/>
      <c r="B123" s="13"/>
    </row>
    <row r="124" spans="1:2">
      <c r="A124" s="13"/>
      <c r="B124" s="13"/>
    </row>
    <row r="125" spans="1:2">
      <c r="A125" s="13"/>
      <c r="B125" s="13"/>
    </row>
    <row r="126" spans="1:2">
      <c r="A126" s="13"/>
      <c r="B126" s="13"/>
    </row>
    <row r="127" spans="1:2">
      <c r="A127" s="13"/>
      <c r="B127" s="13"/>
    </row>
    <row r="128" spans="1:2">
      <c r="A128" s="13"/>
      <c r="B128" s="13"/>
    </row>
    <row r="129" spans="1:2">
      <c r="A129" s="13"/>
      <c r="B129" s="13"/>
    </row>
    <row r="130" spans="1:2">
      <c r="A130" s="13"/>
      <c r="B130" s="13"/>
    </row>
    <row r="131" spans="1:2">
      <c r="A131" s="13"/>
      <c r="B131" s="13"/>
    </row>
    <row r="132" spans="1:2">
      <c r="A132" s="13"/>
      <c r="B132" s="13"/>
    </row>
    <row r="133" spans="1:2">
      <c r="A133" s="13"/>
      <c r="B133" s="13"/>
    </row>
    <row r="134" spans="1:2">
      <c r="A134" s="13"/>
      <c r="B134" s="13"/>
    </row>
    <row r="135" spans="1:2">
      <c r="A135" s="13"/>
      <c r="B135" s="13"/>
    </row>
    <row r="136" spans="1:2">
      <c r="A136" s="13"/>
      <c r="B136" s="13"/>
    </row>
    <row r="137" spans="1:2">
      <c r="A137" s="13"/>
      <c r="B137" s="13"/>
    </row>
    <row r="138" spans="1:2">
      <c r="A138" s="13"/>
      <c r="B138" s="13"/>
    </row>
    <row r="139" spans="1:2">
      <c r="A139" s="13"/>
      <c r="B139" s="13"/>
    </row>
    <row r="140" spans="1:2">
      <c r="A140" s="13"/>
      <c r="B140" s="13"/>
    </row>
    <row r="141" spans="1:2">
      <c r="A141" s="13"/>
      <c r="B141" s="13"/>
    </row>
    <row r="142" spans="1:2">
      <c r="A142" s="13"/>
      <c r="B142" s="13"/>
    </row>
    <row r="143" spans="1:2">
      <c r="A143" s="13"/>
      <c r="B143" s="13"/>
    </row>
    <row r="144" spans="1:2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  <row r="157" spans="1:2">
      <c r="A157" s="13"/>
      <c r="B157" s="13"/>
    </row>
    <row r="158" spans="1:2">
      <c r="A158" s="13"/>
      <c r="B158" s="13"/>
    </row>
    <row r="159" spans="1:2">
      <c r="A159" s="13"/>
      <c r="B159" s="13"/>
    </row>
    <row r="160" spans="1:2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  <row r="164" spans="1:2">
      <c r="A164" s="13"/>
      <c r="B164" s="13"/>
    </row>
    <row r="165" spans="1:2">
      <c r="A165" s="13"/>
      <c r="B165" s="13"/>
    </row>
    <row r="166" spans="1:2">
      <c r="A166" s="13"/>
      <c r="B166" s="13"/>
    </row>
    <row r="167" spans="1:2">
      <c r="A167" s="13"/>
      <c r="B167" s="13"/>
    </row>
    <row r="168" spans="1:2">
      <c r="A168" s="13"/>
      <c r="B168" s="13"/>
    </row>
    <row r="169" spans="1:2">
      <c r="A169" s="13"/>
      <c r="B169" s="13"/>
    </row>
    <row r="170" spans="1:2">
      <c r="A170" s="13"/>
      <c r="B170" s="13"/>
    </row>
    <row r="171" spans="1:2">
      <c r="A171" s="13"/>
      <c r="B171" s="13"/>
    </row>
    <row r="172" spans="1:2">
      <c r="A172" s="13"/>
      <c r="B172" s="13"/>
    </row>
    <row r="173" spans="1:2">
      <c r="A173" s="13"/>
      <c r="B173" s="13"/>
    </row>
    <row r="174" spans="1:2">
      <c r="A174" s="13"/>
      <c r="B174" s="13"/>
    </row>
    <row r="175" spans="1:2">
      <c r="A175" s="13"/>
      <c r="B175" s="13"/>
    </row>
    <row r="176" spans="1:2">
      <c r="A176" s="13"/>
      <c r="B176" s="13"/>
    </row>
    <row r="177" spans="1:2">
      <c r="A177" s="13"/>
      <c r="B177" s="13"/>
    </row>
    <row r="178" spans="1:2">
      <c r="A178" s="13"/>
      <c r="B178" s="13"/>
    </row>
    <row r="179" spans="1:2">
      <c r="A179" s="13"/>
      <c r="B179" s="13"/>
    </row>
    <row r="180" spans="1:2">
      <c r="A180" s="13"/>
      <c r="B180" s="13"/>
    </row>
    <row r="181" spans="1:2">
      <c r="A181" s="13"/>
      <c r="B181" s="13"/>
    </row>
    <row r="182" spans="1:2">
      <c r="A182" s="13"/>
      <c r="B182" s="13"/>
    </row>
    <row r="183" spans="1:2">
      <c r="A183" s="13"/>
      <c r="B183" s="13"/>
    </row>
    <row r="184" spans="1:2">
      <c r="A184" s="13"/>
      <c r="B184" s="13"/>
    </row>
    <row r="185" spans="1:2">
      <c r="A185" s="13"/>
      <c r="B185" s="13"/>
    </row>
    <row r="186" spans="1:2">
      <c r="A186" s="13"/>
      <c r="B186" s="13"/>
    </row>
    <row r="187" spans="1:2">
      <c r="A187" s="13"/>
      <c r="B187" s="13"/>
    </row>
    <row r="188" spans="1:2">
      <c r="A188" s="13"/>
      <c r="B188" s="13"/>
    </row>
    <row r="189" spans="1:2">
      <c r="A189" s="13"/>
      <c r="B189" s="13"/>
    </row>
    <row r="190" spans="1:2">
      <c r="A190" s="13"/>
      <c r="B190" s="13"/>
    </row>
    <row r="191" spans="1:2">
      <c r="A191" s="13"/>
      <c r="B191" s="13"/>
    </row>
    <row r="192" spans="1:2">
      <c r="A192" s="13"/>
      <c r="B192" s="13"/>
    </row>
    <row r="193" spans="1:2">
      <c r="A193" s="13"/>
      <c r="B193" s="13"/>
    </row>
    <row r="194" spans="1:2">
      <c r="A194" s="13"/>
      <c r="B194" s="13"/>
    </row>
    <row r="195" spans="1:2">
      <c r="A195" s="13"/>
      <c r="B195" s="13"/>
    </row>
    <row r="196" spans="1:2">
      <c r="A196" s="13"/>
      <c r="B196" s="13"/>
    </row>
    <row r="197" spans="1:2">
      <c r="A197" s="13"/>
      <c r="B197" s="13"/>
    </row>
    <row r="198" spans="1:2">
      <c r="A198" s="13"/>
      <c r="B198" s="13"/>
    </row>
    <row r="199" spans="1:2">
      <c r="A199" s="13"/>
      <c r="B199" s="13"/>
    </row>
    <row r="200" spans="1:2">
      <c r="A200" s="13"/>
      <c r="B200" s="13"/>
    </row>
    <row r="201" spans="1:2">
      <c r="A201" s="13"/>
      <c r="B201" s="13"/>
    </row>
    <row r="202" spans="1:2">
      <c r="A202" s="13"/>
      <c r="B202" s="13"/>
    </row>
    <row r="203" spans="1:2">
      <c r="A203" s="13"/>
      <c r="B203" s="13"/>
    </row>
    <row r="204" spans="1:2">
      <c r="A204" s="13"/>
      <c r="B204" s="13"/>
    </row>
    <row r="205" spans="1:2">
      <c r="A205" s="13"/>
      <c r="B205" s="13"/>
    </row>
    <row r="206" spans="1:2">
      <c r="A206" s="13"/>
      <c r="B206" s="13"/>
    </row>
    <row r="207" spans="1:2">
      <c r="A207" s="13"/>
      <c r="B207" s="13"/>
    </row>
    <row r="208" spans="1:2">
      <c r="A208" s="13"/>
      <c r="B208" s="13"/>
    </row>
    <row r="209" spans="1:2">
      <c r="A209" s="13"/>
      <c r="B209" s="13"/>
    </row>
    <row r="210" spans="1:2">
      <c r="A210" s="13"/>
      <c r="B210" s="13"/>
    </row>
    <row r="211" spans="1:2">
      <c r="A211" s="13"/>
      <c r="B211" s="13"/>
    </row>
    <row r="212" spans="1:2">
      <c r="A212" s="13"/>
      <c r="B212" s="13"/>
    </row>
    <row r="213" spans="1:2">
      <c r="A213" s="13"/>
      <c r="B213" s="13"/>
    </row>
    <row r="214" spans="1:2">
      <c r="A214" s="13"/>
      <c r="B214" s="13"/>
    </row>
    <row r="215" spans="1:2">
      <c r="A215" s="13"/>
      <c r="B215" s="13"/>
    </row>
    <row r="216" spans="1:2">
      <c r="A216" s="13"/>
      <c r="B216" s="13"/>
    </row>
    <row r="217" spans="1:2">
      <c r="A217" s="13"/>
      <c r="B217" s="13"/>
    </row>
    <row r="218" spans="1:2">
      <c r="A218" s="13"/>
      <c r="B218" s="13"/>
    </row>
    <row r="219" spans="1:2">
      <c r="A219" s="13"/>
      <c r="B219" s="13"/>
    </row>
    <row r="220" spans="1:2">
      <c r="A220" s="13"/>
      <c r="B220" s="13"/>
    </row>
    <row r="221" spans="1:2">
      <c r="A221" s="13"/>
      <c r="B221" s="13"/>
    </row>
    <row r="222" spans="1:2">
      <c r="A222" s="13"/>
      <c r="B222" s="13"/>
    </row>
    <row r="223" spans="1:2">
      <c r="A223" s="13"/>
      <c r="B223" s="13"/>
    </row>
    <row r="224" spans="1:2">
      <c r="A224" s="13"/>
      <c r="B224" s="13"/>
    </row>
    <row r="225" spans="1:2">
      <c r="A225" s="13"/>
      <c r="B225" s="13"/>
    </row>
    <row r="226" spans="1:2">
      <c r="A226" s="13"/>
      <c r="B226" s="13"/>
    </row>
    <row r="227" spans="1:2">
      <c r="A227" s="13"/>
      <c r="B227" s="13"/>
    </row>
    <row r="228" spans="1:2">
      <c r="A228" s="13"/>
      <c r="B228" s="13"/>
    </row>
    <row r="229" spans="1:2">
      <c r="A229" s="13"/>
      <c r="B229" s="13"/>
    </row>
    <row r="230" spans="1:2">
      <c r="A230" s="13"/>
      <c r="B230" s="13"/>
    </row>
    <row r="231" spans="1:2">
      <c r="A231" s="13"/>
      <c r="B231" s="13"/>
    </row>
    <row r="232" spans="1:2">
      <c r="A232" s="13"/>
      <c r="B232" s="13"/>
    </row>
    <row r="233" spans="1:2">
      <c r="A233" s="13"/>
      <c r="B233" s="13"/>
    </row>
    <row r="234" spans="1:2">
      <c r="A234" s="13"/>
      <c r="B234" s="13"/>
    </row>
    <row r="235" spans="1:2">
      <c r="A235" s="13"/>
      <c r="B235" s="13"/>
    </row>
    <row r="236" spans="1:2">
      <c r="A236" s="13"/>
      <c r="B236" s="13"/>
    </row>
    <row r="237" spans="1:2">
      <c r="A237" s="13"/>
      <c r="B237" s="13"/>
    </row>
    <row r="238" spans="1:2">
      <c r="A238" s="13"/>
      <c r="B238" s="13"/>
    </row>
    <row r="239" spans="1:2">
      <c r="A239" s="13"/>
      <c r="B239" s="13"/>
    </row>
    <row r="240" spans="1:2">
      <c r="A240" s="13"/>
      <c r="B240" s="13"/>
    </row>
    <row r="241" spans="1:2">
      <c r="A241" s="13"/>
      <c r="B241" s="13"/>
    </row>
    <row r="242" spans="1:2">
      <c r="A242" s="13"/>
      <c r="B242" s="13"/>
    </row>
    <row r="243" spans="1:2">
      <c r="A243" s="13"/>
      <c r="B243" s="13"/>
    </row>
    <row r="244" spans="1:2">
      <c r="A244" s="13"/>
      <c r="B244" s="13"/>
    </row>
    <row r="245" spans="1:2">
      <c r="A245" s="13"/>
      <c r="B245" s="13"/>
    </row>
    <row r="246" spans="1:2">
      <c r="A246" s="13"/>
      <c r="B246" s="13"/>
    </row>
    <row r="247" spans="1:2">
      <c r="A247" s="13"/>
      <c r="B247" s="13"/>
    </row>
    <row r="248" spans="1:2">
      <c r="A248" s="13"/>
      <c r="B248" s="13"/>
    </row>
    <row r="249" spans="1:2">
      <c r="A249" s="13"/>
      <c r="B249" s="13"/>
    </row>
    <row r="250" spans="1:2">
      <c r="A250" s="13"/>
      <c r="B250" s="13"/>
    </row>
    <row r="251" spans="1:2">
      <c r="A251" s="13"/>
      <c r="B251" s="13"/>
    </row>
    <row r="252" spans="1:2">
      <c r="A252" s="13"/>
      <c r="B252" s="13"/>
    </row>
    <row r="253" spans="1:2">
      <c r="A253" s="13"/>
      <c r="B253" s="13"/>
    </row>
    <row r="254" spans="1:2">
      <c r="A254" s="13"/>
      <c r="B254" s="13"/>
    </row>
    <row r="255" spans="1:2">
      <c r="A255" s="13"/>
      <c r="B255" s="13"/>
    </row>
    <row r="256" spans="1:2">
      <c r="A256" s="13"/>
      <c r="B256" s="13"/>
    </row>
    <row r="257" spans="1:2">
      <c r="A257" s="13"/>
      <c r="B257" s="13"/>
    </row>
    <row r="258" spans="1:2">
      <c r="A258" s="13"/>
      <c r="B258" s="13"/>
    </row>
    <row r="259" spans="1:2">
      <c r="A259" s="13"/>
      <c r="B259" s="13"/>
    </row>
    <row r="260" spans="1:2">
      <c r="A260" s="13"/>
      <c r="B260" s="13"/>
    </row>
    <row r="261" spans="1:2">
      <c r="A261" s="13"/>
      <c r="B261" s="13"/>
    </row>
    <row r="262" spans="1:2">
      <c r="A262" s="13"/>
      <c r="B262" s="13"/>
    </row>
    <row r="263" spans="1:2">
      <c r="A263" s="13"/>
      <c r="B263" s="13"/>
    </row>
    <row r="264" spans="1:2">
      <c r="A264" s="13"/>
      <c r="B264" s="13"/>
    </row>
    <row r="265" spans="1:2">
      <c r="A265" s="13"/>
      <c r="B265" s="13"/>
    </row>
    <row r="266" spans="1:2">
      <c r="A266" s="13"/>
      <c r="B266" s="13"/>
    </row>
    <row r="267" spans="1:2">
      <c r="A267" s="13"/>
      <c r="B267" s="13"/>
    </row>
    <row r="268" spans="1:2">
      <c r="A268" s="13"/>
      <c r="B268" s="13"/>
    </row>
    <row r="269" spans="1:2">
      <c r="A269" s="13"/>
      <c r="B269" s="13"/>
    </row>
    <row r="270" spans="1:2">
      <c r="A270" s="13"/>
      <c r="B270" s="13"/>
    </row>
    <row r="271" spans="1:2">
      <c r="A271" s="13"/>
      <c r="B271" s="13"/>
    </row>
    <row r="272" spans="1:2">
      <c r="A272" s="13"/>
      <c r="B272" s="13"/>
    </row>
    <row r="273" spans="1:2">
      <c r="A273" s="13"/>
      <c r="B273" s="13"/>
    </row>
    <row r="274" spans="1:2">
      <c r="A274" s="13"/>
      <c r="B274" s="13"/>
    </row>
    <row r="275" spans="1:2">
      <c r="A275" s="13"/>
      <c r="B275" s="13"/>
    </row>
    <row r="276" spans="1:2">
      <c r="A276" s="13"/>
      <c r="B276" s="13"/>
    </row>
    <row r="277" spans="1:2">
      <c r="A277" s="13"/>
      <c r="B277" s="13"/>
    </row>
    <row r="278" spans="1:2">
      <c r="A278" s="13"/>
      <c r="B278" s="13"/>
    </row>
    <row r="279" spans="1:2">
      <c r="A279" s="13"/>
      <c r="B279" s="13"/>
    </row>
    <row r="280" spans="1:2">
      <c r="A280" s="13"/>
      <c r="B280" s="13"/>
    </row>
    <row r="281" spans="1:2">
      <c r="A281" s="13"/>
      <c r="B281" s="13"/>
    </row>
    <row r="282" spans="1:2">
      <c r="A282" s="13"/>
      <c r="B282" s="13"/>
    </row>
    <row r="283" spans="1:2">
      <c r="A283" s="13"/>
      <c r="B283" s="13"/>
    </row>
    <row r="284" spans="1:2">
      <c r="A284" s="13"/>
      <c r="B284" s="13"/>
    </row>
    <row r="285" spans="1:2">
      <c r="A285" s="13"/>
      <c r="B285" s="13"/>
    </row>
    <row r="286" spans="1:2">
      <c r="A286" s="13"/>
      <c r="B286" s="13"/>
    </row>
    <row r="287" spans="1:2">
      <c r="A287" s="13"/>
      <c r="B287" s="13"/>
    </row>
    <row r="288" spans="1:2">
      <c r="A288" s="13"/>
      <c r="B288" s="13"/>
    </row>
    <row r="289" spans="1:2">
      <c r="A289" s="13"/>
      <c r="B289" s="13"/>
    </row>
    <row r="290" spans="1:2">
      <c r="A290" s="13"/>
      <c r="B290" s="13"/>
    </row>
    <row r="291" spans="1:2">
      <c r="A291" s="13"/>
      <c r="B291" s="13"/>
    </row>
    <row r="292" spans="1:2">
      <c r="A292" s="13"/>
      <c r="B292" s="13"/>
    </row>
    <row r="293" spans="1:2">
      <c r="A293" s="13"/>
      <c r="B293" s="13"/>
    </row>
    <row r="294" spans="1:2">
      <c r="A294" s="13"/>
      <c r="B294" s="13"/>
    </row>
    <row r="295" spans="1:2">
      <c r="A295" s="13"/>
      <c r="B295" s="13"/>
    </row>
    <row r="296" spans="1:2">
      <c r="A296" s="13"/>
      <c r="B296" s="13"/>
    </row>
    <row r="297" spans="1:2">
      <c r="A297" s="13"/>
      <c r="B297" s="13"/>
    </row>
    <row r="298" spans="1:2">
      <c r="A298" s="13"/>
      <c r="B298" s="13"/>
    </row>
    <row r="299" spans="1:2">
      <c r="A299" s="13"/>
      <c r="B299" s="13"/>
    </row>
    <row r="300" spans="1:2">
      <c r="A300" s="13"/>
      <c r="B300" s="13"/>
    </row>
    <row r="301" spans="1:2">
      <c r="A301" s="13"/>
      <c r="B301" s="13"/>
    </row>
    <row r="302" spans="1:2">
      <c r="A302" s="13"/>
      <c r="B302" s="13"/>
    </row>
    <row r="303" spans="1:2">
      <c r="A303" s="13"/>
      <c r="B303" s="13"/>
    </row>
    <row r="304" spans="1:2">
      <c r="A304" s="13"/>
      <c r="B304" s="13"/>
    </row>
    <row r="305" spans="1:2">
      <c r="A305" s="13"/>
      <c r="B305" s="13"/>
    </row>
    <row r="306" spans="1:2">
      <c r="A306" s="13"/>
      <c r="B306" s="13"/>
    </row>
    <row r="307" spans="1:2">
      <c r="A307" s="13"/>
      <c r="B307" s="13"/>
    </row>
    <row r="308" spans="1:2">
      <c r="A308" s="13"/>
      <c r="B308" s="13"/>
    </row>
    <row r="309" spans="1:2">
      <c r="A309" s="13"/>
      <c r="B309" s="13"/>
    </row>
    <row r="310" spans="1:2">
      <c r="A310" s="13"/>
      <c r="B310" s="13"/>
    </row>
    <row r="311" spans="1:2">
      <c r="A311" s="13"/>
      <c r="B311" s="13"/>
    </row>
    <row r="312" spans="1:2">
      <c r="A312" s="13"/>
      <c r="B312" s="13"/>
    </row>
    <row r="313" spans="1:2">
      <c r="A313" s="13"/>
      <c r="B313" s="13"/>
    </row>
    <row r="314" spans="1:2">
      <c r="A314" s="13"/>
      <c r="B314" s="13"/>
    </row>
    <row r="315" spans="1:2">
      <c r="A315" s="13"/>
      <c r="B315" s="13"/>
    </row>
    <row r="316" spans="1:2">
      <c r="A316" s="13"/>
      <c r="B316" s="13"/>
    </row>
    <row r="317" spans="1:2">
      <c r="A317" s="13"/>
      <c r="B317" s="13"/>
    </row>
    <row r="318" spans="1:2">
      <c r="A318" s="13"/>
      <c r="B318" s="13"/>
    </row>
    <row r="319" spans="1:2">
      <c r="A319" s="13"/>
      <c r="B319" s="13"/>
    </row>
    <row r="320" spans="1:2">
      <c r="A320" s="13"/>
      <c r="B320" s="13"/>
    </row>
    <row r="321" spans="1:2">
      <c r="A321" s="13"/>
      <c r="B321" s="13"/>
    </row>
    <row r="322" spans="1:2">
      <c r="A322" s="13"/>
      <c r="B322" s="13"/>
    </row>
    <row r="323" spans="1:2">
      <c r="A323" s="13"/>
      <c r="B323" s="13"/>
    </row>
    <row r="324" spans="1:2">
      <c r="A324" s="13"/>
      <c r="B324" s="13"/>
    </row>
    <row r="325" spans="1:2">
      <c r="A325" s="13"/>
      <c r="B325" s="13"/>
    </row>
    <row r="326" spans="1:2">
      <c r="A326" s="13"/>
      <c r="B326" s="13"/>
    </row>
    <row r="327" spans="1:2">
      <c r="A327" s="13"/>
      <c r="B327" s="13"/>
    </row>
    <row r="328" spans="1:2">
      <c r="A328" s="13"/>
      <c r="B328" s="13"/>
    </row>
    <row r="329" spans="1:2">
      <c r="A329" s="13"/>
      <c r="B329" s="13"/>
    </row>
    <row r="330" spans="1:2">
      <c r="A330" s="13"/>
      <c r="B330" s="13"/>
    </row>
    <row r="331" spans="1:2">
      <c r="A331" s="13"/>
      <c r="B331" s="13"/>
    </row>
    <row r="332" spans="1:2">
      <c r="A332" s="13"/>
      <c r="B332" s="13"/>
    </row>
    <row r="333" spans="1:2">
      <c r="A333" s="13"/>
      <c r="B333" s="13"/>
    </row>
    <row r="334" spans="1:2">
      <c r="A334" s="13"/>
      <c r="B334" s="13"/>
    </row>
    <row r="335" spans="1:2">
      <c r="A335" s="13"/>
      <c r="B335" s="13"/>
    </row>
    <row r="336" spans="1:2">
      <c r="A336" s="13"/>
      <c r="B336" s="13"/>
    </row>
    <row r="337" spans="1:2">
      <c r="A337" s="13"/>
      <c r="B337" s="13"/>
    </row>
    <row r="338" spans="1:2">
      <c r="A338" s="13"/>
      <c r="B338" s="13"/>
    </row>
    <row r="339" spans="1:2">
      <c r="A339" s="13"/>
      <c r="B339" s="13"/>
    </row>
    <row r="340" spans="1:2">
      <c r="A340" s="13"/>
      <c r="B340" s="13"/>
    </row>
    <row r="341" spans="1:2">
      <c r="A341" s="13"/>
      <c r="B341" s="13"/>
    </row>
    <row r="342" spans="1:2">
      <c r="A342" s="13"/>
      <c r="B342" s="13"/>
    </row>
    <row r="343" spans="1:2">
      <c r="A343" s="13"/>
      <c r="B343" s="13"/>
    </row>
    <row r="344" spans="1:2">
      <c r="A344" s="13"/>
      <c r="B344" s="13"/>
    </row>
    <row r="345" spans="1:2">
      <c r="A345" s="13"/>
      <c r="B345" s="13"/>
    </row>
    <row r="346" spans="1:2">
      <c r="A346" s="13"/>
      <c r="B346" s="13"/>
    </row>
    <row r="347" spans="1:2">
      <c r="A347" s="13"/>
      <c r="B347" s="13"/>
    </row>
    <row r="348" spans="1:2">
      <c r="A348" s="13"/>
      <c r="B348" s="13"/>
    </row>
    <row r="349" spans="1:2">
      <c r="A349" s="13"/>
      <c r="B349" s="13"/>
    </row>
    <row r="350" spans="1:2">
      <c r="A350" s="13"/>
      <c r="B350" s="13"/>
    </row>
    <row r="351" spans="1:2">
      <c r="A351" s="13"/>
      <c r="B351" s="13"/>
    </row>
    <row r="352" spans="1:2">
      <c r="A352" s="13"/>
      <c r="B352" s="13"/>
    </row>
    <row r="353" spans="1:2">
      <c r="A353" s="13"/>
      <c r="B353" s="13"/>
    </row>
    <row r="354" spans="1:2">
      <c r="A354" s="13"/>
      <c r="B354" s="13"/>
    </row>
    <row r="355" spans="1:2">
      <c r="A355" s="13"/>
      <c r="B355" s="13"/>
    </row>
    <row r="356" spans="1:2">
      <c r="A356" s="13"/>
      <c r="B356" s="13"/>
    </row>
    <row r="357" spans="1:2">
      <c r="A357" s="13"/>
      <c r="B357" s="13"/>
    </row>
    <row r="358" spans="1:2">
      <c r="A358" s="13"/>
      <c r="B358" s="13"/>
    </row>
    <row r="359" spans="1:2">
      <c r="A359" s="13"/>
      <c r="B359" s="13"/>
    </row>
    <row r="360" spans="1:2">
      <c r="A360" s="13"/>
      <c r="B360" s="13"/>
    </row>
    <row r="361" spans="1:2">
      <c r="A361" s="13"/>
      <c r="B361" s="13"/>
    </row>
    <row r="362" spans="1:2">
      <c r="A362" s="13"/>
      <c r="B362" s="13"/>
    </row>
    <row r="363" spans="1:2">
      <c r="A363" s="13"/>
      <c r="B363" s="13"/>
    </row>
    <row r="364" spans="1:2">
      <c r="A364" s="13"/>
      <c r="B364" s="13"/>
    </row>
    <row r="365" spans="1:2">
      <c r="A365" s="13"/>
      <c r="B365" s="13"/>
    </row>
    <row r="366" spans="1:2">
      <c r="A366" s="13"/>
      <c r="B366" s="13"/>
    </row>
    <row r="367" spans="1:2">
      <c r="A367" s="13"/>
      <c r="B367" s="13"/>
    </row>
    <row r="368" spans="1:2">
      <c r="A368" s="13"/>
      <c r="B368" s="13"/>
    </row>
    <row r="369" spans="1:2">
      <c r="A369" s="13"/>
      <c r="B369" s="13"/>
    </row>
    <row r="370" spans="1:2">
      <c r="A370" s="13"/>
      <c r="B370" s="13"/>
    </row>
    <row r="371" spans="1:2">
      <c r="A371" s="13"/>
      <c r="B371" s="13"/>
    </row>
    <row r="372" spans="1:2">
      <c r="A372" s="13"/>
      <c r="B372" s="13"/>
    </row>
    <row r="373" spans="1:2">
      <c r="A373" s="13"/>
      <c r="B373" s="13"/>
    </row>
    <row r="374" spans="1:2">
      <c r="A374" s="13"/>
      <c r="B374" s="13"/>
    </row>
    <row r="375" spans="1:2">
      <c r="A375" s="13"/>
      <c r="B375" s="13"/>
    </row>
    <row r="376" spans="1:2">
      <c r="A376" s="13"/>
      <c r="B376" s="13"/>
    </row>
    <row r="377" spans="1:2">
      <c r="A377" s="13"/>
      <c r="B377" s="13"/>
    </row>
    <row r="378" spans="1:2">
      <c r="A378" s="13"/>
      <c r="B378" s="13"/>
    </row>
    <row r="379" spans="1:2">
      <c r="A379" s="13"/>
      <c r="B379" s="13"/>
    </row>
    <row r="380" spans="1:2">
      <c r="A380" s="13"/>
      <c r="B380" s="13"/>
    </row>
    <row r="381" spans="1:2">
      <c r="A381" s="13"/>
      <c r="B381" s="13"/>
    </row>
    <row r="382" spans="1:2">
      <c r="A382" s="13"/>
      <c r="B382" s="13"/>
    </row>
    <row r="383" spans="1:2">
      <c r="A383" s="13"/>
      <c r="B383" s="13"/>
    </row>
    <row r="384" spans="1:2">
      <c r="A384" s="13"/>
      <c r="B384" s="13"/>
    </row>
    <row r="385" spans="1:2">
      <c r="A385" s="13"/>
      <c r="B385" s="13"/>
    </row>
    <row r="386" spans="1:2">
      <c r="A386" s="13"/>
      <c r="B386" s="13"/>
    </row>
    <row r="387" spans="1:2">
      <c r="A387" s="13"/>
      <c r="B387" s="13"/>
    </row>
    <row r="388" spans="1:2">
      <c r="A388" s="13"/>
      <c r="B388" s="13"/>
    </row>
    <row r="389" spans="1:2">
      <c r="A389" s="13"/>
      <c r="B389" s="13"/>
    </row>
    <row r="390" spans="1:2">
      <c r="A390" s="13"/>
      <c r="B390" s="13"/>
    </row>
    <row r="391" spans="1:2">
      <c r="A391" s="13"/>
      <c r="B391" s="13"/>
    </row>
    <row r="392" spans="1:2">
      <c r="A392" s="13"/>
      <c r="B392" s="13"/>
    </row>
    <row r="393" spans="1:2">
      <c r="A393" s="13"/>
      <c r="B393" s="13"/>
    </row>
    <row r="394" spans="1:2">
      <c r="A394" s="13"/>
      <c r="B394" s="13"/>
    </row>
    <row r="395" spans="1:2">
      <c r="A395" s="13"/>
      <c r="B395" s="13"/>
    </row>
    <row r="396" spans="1:2">
      <c r="A396" s="13"/>
      <c r="B396" s="13"/>
    </row>
    <row r="397" spans="1:2">
      <c r="A397" s="13"/>
      <c r="B397" s="13"/>
    </row>
    <row r="398" spans="1:2">
      <c r="A398" s="13"/>
      <c r="B398" s="13"/>
    </row>
    <row r="399" spans="1:2">
      <c r="A399" s="13"/>
      <c r="B399" s="13"/>
    </row>
    <row r="400" spans="1:2">
      <c r="A400" s="13"/>
      <c r="B400" s="13"/>
    </row>
    <row r="401" spans="1:2">
      <c r="A401" s="13"/>
      <c r="B401" s="13"/>
    </row>
    <row r="402" spans="1:2">
      <c r="A402" s="13"/>
      <c r="B402" s="13"/>
    </row>
    <row r="403" spans="1:2">
      <c r="A403" s="13"/>
      <c r="B403" s="13"/>
    </row>
    <row r="404" spans="1:2">
      <c r="A404" s="13"/>
      <c r="B404" s="13"/>
    </row>
    <row r="405" spans="1:2">
      <c r="A405" s="13"/>
      <c r="B405" s="13"/>
    </row>
    <row r="406" spans="1:2">
      <c r="A406" s="13"/>
      <c r="B406" s="13"/>
    </row>
    <row r="407" spans="1:2">
      <c r="A407" s="13"/>
      <c r="B407" s="13"/>
    </row>
    <row r="408" spans="1:2">
      <c r="A408" s="13"/>
      <c r="B408" s="13"/>
    </row>
    <row r="409" spans="1:2">
      <c r="A409" s="13"/>
      <c r="B409" s="13"/>
    </row>
    <row r="410" spans="1:2">
      <c r="A410" s="13"/>
      <c r="B410" s="13"/>
    </row>
    <row r="411" spans="1:2">
      <c r="A411" s="13"/>
      <c r="B411" s="13"/>
    </row>
    <row r="412" spans="1:2">
      <c r="A412" s="13"/>
      <c r="B412" s="13"/>
    </row>
    <row r="413" spans="1:2">
      <c r="A413" s="13"/>
      <c r="B413" s="13"/>
    </row>
    <row r="414" spans="1:2">
      <c r="A414" s="13"/>
      <c r="B414" s="13"/>
    </row>
    <row r="415" spans="1:2">
      <c r="A415" s="13"/>
      <c r="B415" s="13"/>
    </row>
    <row r="416" spans="1:2">
      <c r="A416" s="13"/>
      <c r="B416" s="13"/>
    </row>
    <row r="417" spans="1:2">
      <c r="A417" s="13"/>
      <c r="B417" s="13"/>
    </row>
    <row r="418" spans="1:2">
      <c r="A418" s="13"/>
      <c r="B418" s="13"/>
    </row>
    <row r="419" spans="1:2">
      <c r="A419" s="13"/>
      <c r="B419" s="13"/>
    </row>
    <row r="420" spans="1:2">
      <c r="A420" s="13"/>
      <c r="B420" s="13"/>
    </row>
    <row r="421" spans="1:2">
      <c r="A421" s="13"/>
      <c r="B421" s="13"/>
    </row>
    <row r="422" spans="1:2">
      <c r="A422" s="13"/>
      <c r="B422" s="13"/>
    </row>
    <row r="423" spans="1:2">
      <c r="A423" s="13"/>
      <c r="B423" s="13"/>
    </row>
    <row r="424" spans="1:2">
      <c r="A424" s="13"/>
      <c r="B424" s="13"/>
    </row>
    <row r="425" spans="1:2">
      <c r="A425" s="13"/>
      <c r="B425" s="13"/>
    </row>
    <row r="426" spans="1:2">
      <c r="A426" s="13"/>
      <c r="B426" s="13"/>
    </row>
    <row r="427" spans="1:2">
      <c r="A427" s="13"/>
      <c r="B427" s="13"/>
    </row>
    <row r="428" spans="1:2">
      <c r="A428" s="13"/>
      <c r="B428" s="13"/>
    </row>
    <row r="429" spans="1:2">
      <c r="A429" s="13"/>
      <c r="B429" s="13"/>
    </row>
    <row r="430" spans="1:2">
      <c r="A430" s="13"/>
      <c r="B430" s="13"/>
    </row>
    <row r="431" spans="1:2">
      <c r="A431" s="13"/>
      <c r="B431" s="13"/>
    </row>
    <row r="432" spans="1:2">
      <c r="A432" s="13"/>
      <c r="B432" s="13"/>
    </row>
    <row r="433" spans="1:2">
      <c r="A433" s="13"/>
      <c r="B433" s="13"/>
    </row>
    <row r="434" spans="1:2">
      <c r="A434" s="13"/>
      <c r="B434" s="13"/>
    </row>
    <row r="435" spans="1:2">
      <c r="A435" s="13"/>
      <c r="B435" s="13"/>
    </row>
    <row r="436" spans="1:2">
      <c r="A436" s="13"/>
      <c r="B436" s="13"/>
    </row>
    <row r="437" spans="1:2">
      <c r="A437" s="13"/>
      <c r="B437" s="13"/>
    </row>
    <row r="438" spans="1:2">
      <c r="A438" s="13"/>
      <c r="B438" s="13"/>
    </row>
    <row r="439" spans="1:2">
      <c r="A439" s="13"/>
      <c r="B439" s="13"/>
    </row>
    <row r="440" spans="1:2">
      <c r="A440" s="13"/>
      <c r="B440" s="13"/>
    </row>
    <row r="441" spans="1:2">
      <c r="A441" s="13"/>
      <c r="B441" s="13"/>
    </row>
    <row r="442" spans="1:2">
      <c r="A442" s="13"/>
      <c r="B442" s="13"/>
    </row>
    <row r="443" spans="1:2">
      <c r="A443" s="13"/>
      <c r="B443" s="13"/>
    </row>
    <row r="444" spans="1:2">
      <c r="A444" s="13"/>
      <c r="B444" s="13"/>
    </row>
    <row r="445" spans="1:2">
      <c r="A445" s="13"/>
      <c r="B445" s="13"/>
    </row>
    <row r="446" spans="1:2">
      <c r="A446" s="13"/>
      <c r="B446" s="13"/>
    </row>
    <row r="447" spans="1:2">
      <c r="A447" s="13"/>
      <c r="B447" s="13"/>
    </row>
    <row r="448" spans="1:2">
      <c r="A448" s="13"/>
      <c r="B448" s="13"/>
    </row>
    <row r="449" spans="1:2">
      <c r="A449" s="13"/>
      <c r="B449" s="13"/>
    </row>
    <row r="450" spans="1:2">
      <c r="A450" s="13"/>
      <c r="B450" s="13"/>
    </row>
    <row r="451" spans="1:2">
      <c r="A451" s="13"/>
      <c r="B451" s="13"/>
    </row>
    <row r="452" spans="1:2">
      <c r="A452" s="13"/>
      <c r="B452" s="13"/>
    </row>
    <row r="453" spans="1:2">
      <c r="A453" s="13"/>
      <c r="B453" s="13"/>
    </row>
    <row r="454" spans="1:2">
      <c r="A454" s="13"/>
      <c r="B454" s="13"/>
    </row>
    <row r="455" spans="1:2">
      <c r="A455" s="13"/>
      <c r="B455" s="13"/>
    </row>
    <row r="456" spans="1:2">
      <c r="A456" s="13"/>
      <c r="B456" s="13"/>
    </row>
    <row r="457" spans="1:2">
      <c r="A457" s="13"/>
      <c r="B457" s="13"/>
    </row>
    <row r="458" spans="1:2">
      <c r="A458" s="13"/>
      <c r="B458" s="13"/>
    </row>
    <row r="459" spans="1:2">
      <c r="A459" s="13"/>
      <c r="B459" s="13"/>
    </row>
    <row r="460" spans="1:2">
      <c r="A460" s="13"/>
      <c r="B460" s="13"/>
    </row>
    <row r="461" spans="1:2">
      <c r="A461" s="13"/>
      <c r="B461" s="13"/>
    </row>
    <row r="462" spans="1:2">
      <c r="A462" s="13"/>
      <c r="B462" s="13"/>
    </row>
    <row r="463" spans="1:2">
      <c r="A463" s="13"/>
      <c r="B463" s="13"/>
    </row>
    <row r="464" spans="1:2">
      <c r="A464" s="13"/>
      <c r="B464" s="13"/>
    </row>
    <row r="465" spans="1:2">
      <c r="A465" s="13"/>
      <c r="B465" s="13"/>
    </row>
    <row r="466" spans="1:2">
      <c r="A466" s="13"/>
      <c r="B466" s="13"/>
    </row>
    <row r="467" spans="1:2">
      <c r="A467" s="13"/>
      <c r="B467" s="13"/>
    </row>
    <row r="468" spans="1:2">
      <c r="A468" s="13"/>
      <c r="B468" s="13"/>
    </row>
    <row r="469" spans="1:2">
      <c r="A469" s="13"/>
      <c r="B469" s="13"/>
    </row>
    <row r="470" spans="1:2">
      <c r="A470" s="13"/>
      <c r="B470" s="13"/>
    </row>
    <row r="471" spans="1:2">
      <c r="A471" s="13"/>
      <c r="B471" s="13"/>
    </row>
    <row r="472" spans="1:2">
      <c r="A472" s="13"/>
      <c r="B472" s="13"/>
    </row>
    <row r="473" spans="1:2">
      <c r="A473" s="13"/>
      <c r="B473" s="13"/>
    </row>
    <row r="474" spans="1:2">
      <c r="A474" s="13"/>
      <c r="B474" s="13"/>
    </row>
    <row r="475" spans="1:2">
      <c r="A475" s="13"/>
      <c r="B475" s="13"/>
    </row>
    <row r="476" spans="1:2">
      <c r="A476" s="13"/>
      <c r="B476" s="13"/>
    </row>
    <row r="477" spans="1:2">
      <c r="A477" s="13"/>
      <c r="B477" s="13"/>
    </row>
    <row r="478" spans="1:2">
      <c r="A478" s="13"/>
      <c r="B478" s="13"/>
    </row>
    <row r="479" spans="1:2">
      <c r="A479" s="13"/>
      <c r="B479" s="13"/>
    </row>
    <row r="480" spans="1:2">
      <c r="A480" s="13"/>
      <c r="B480" s="13"/>
    </row>
    <row r="481" spans="1:2">
      <c r="A481" s="13"/>
      <c r="B481" s="13"/>
    </row>
    <row r="482" spans="1:2">
      <c r="A482" s="13"/>
      <c r="B482" s="13"/>
    </row>
    <row r="483" spans="1:2">
      <c r="A483" s="13"/>
      <c r="B483" s="13"/>
    </row>
    <row r="484" spans="1:2">
      <c r="A484" s="13"/>
      <c r="B484" s="13"/>
    </row>
    <row r="485" spans="1:2">
      <c r="A485" s="13"/>
      <c r="B485" s="13"/>
    </row>
    <row r="486" spans="1:2">
      <c r="A486" s="13"/>
      <c r="B486" s="13"/>
    </row>
    <row r="487" spans="1:2">
      <c r="A487" s="13"/>
      <c r="B487" s="13"/>
    </row>
    <row r="488" spans="1:2">
      <c r="A488" s="13"/>
      <c r="B488" s="13"/>
    </row>
    <row r="489" spans="1:2">
      <c r="A489" s="13"/>
      <c r="B489" s="13"/>
    </row>
    <row r="490" spans="1:2">
      <c r="A490" s="13"/>
      <c r="B490" s="13"/>
    </row>
    <row r="491" spans="1:2">
      <c r="A491" s="13"/>
      <c r="B491" s="13"/>
    </row>
    <row r="492" spans="1:2">
      <c r="A492" s="13"/>
      <c r="B492" s="13"/>
    </row>
    <row r="493" spans="1:2">
      <c r="A493" s="13"/>
      <c r="B493" s="13"/>
    </row>
    <row r="494" spans="1:2">
      <c r="A494" s="13"/>
      <c r="B494" s="13"/>
    </row>
    <row r="495" spans="1:2">
      <c r="A495" s="13"/>
      <c r="B495" s="13"/>
    </row>
    <row r="496" spans="1:2">
      <c r="A496" s="13"/>
      <c r="B496" s="13"/>
    </row>
    <row r="497" spans="1:2">
      <c r="A497" s="13"/>
      <c r="B497" s="13"/>
    </row>
    <row r="498" spans="1:2">
      <c r="A498" s="13"/>
      <c r="B498" s="13"/>
    </row>
    <row r="499" spans="1:2">
      <c r="A499" s="13"/>
      <c r="B499" s="13"/>
    </row>
    <row r="500" spans="1:2">
      <c r="A500" s="13"/>
      <c r="B500" s="13"/>
    </row>
    <row r="501" spans="1:2">
      <c r="A501" s="13"/>
      <c r="B501" s="13"/>
    </row>
    <row r="502" spans="1:2">
      <c r="A502" s="13"/>
      <c r="B502" s="13"/>
    </row>
    <row r="503" spans="1:2">
      <c r="A503" s="13"/>
      <c r="B503" s="13"/>
    </row>
    <row r="504" spans="1:2">
      <c r="A504" s="13"/>
      <c r="B504" s="13"/>
    </row>
    <row r="505" spans="1:2">
      <c r="A505" s="13"/>
      <c r="B505" s="13"/>
    </row>
    <row r="506" spans="1:2">
      <c r="A506" s="13"/>
      <c r="B506" s="13"/>
    </row>
    <row r="507" spans="1:2">
      <c r="A507" s="13"/>
      <c r="B507" s="13"/>
    </row>
    <row r="508" spans="1:2">
      <c r="A508" s="13"/>
      <c r="B508" s="13"/>
    </row>
    <row r="509" spans="1:2">
      <c r="A509" s="13"/>
      <c r="B509" s="13"/>
    </row>
    <row r="510" spans="1:2">
      <c r="A510" s="13"/>
      <c r="B510" s="13"/>
    </row>
    <row r="511" spans="1:2">
      <c r="A511" s="13"/>
      <c r="B511" s="13"/>
    </row>
    <row r="512" spans="1:2">
      <c r="A512" s="13"/>
      <c r="B512" s="13"/>
    </row>
    <row r="513" spans="1:2">
      <c r="A513" s="13"/>
      <c r="B513" s="13"/>
    </row>
    <row r="514" spans="1:2">
      <c r="A514" s="13"/>
      <c r="B514" s="13"/>
    </row>
    <row r="515" spans="1:2">
      <c r="A515" s="13"/>
      <c r="B515" s="13"/>
    </row>
    <row r="516" spans="1:2">
      <c r="A516" s="13"/>
      <c r="B516" s="13"/>
    </row>
    <row r="517" spans="1:2">
      <c r="A517" s="13"/>
      <c r="B517" s="13"/>
    </row>
    <row r="518" spans="1:2">
      <c r="A518" s="13"/>
      <c r="B518" s="13"/>
    </row>
    <row r="519" spans="1:2">
      <c r="A519" s="13"/>
      <c r="B519" s="13"/>
    </row>
    <row r="520" spans="1:2">
      <c r="A520" s="13"/>
      <c r="B520" s="13"/>
    </row>
    <row r="521" spans="1:2">
      <c r="A521" s="13"/>
      <c r="B521" s="13"/>
    </row>
    <row r="522" spans="1:2">
      <c r="A522" s="13"/>
      <c r="B522" s="13"/>
    </row>
    <row r="523" spans="1:2">
      <c r="A523" s="13"/>
      <c r="B523" s="13"/>
    </row>
    <row r="524" spans="1:2">
      <c r="A524" s="13"/>
      <c r="B524" s="13"/>
    </row>
    <row r="525" spans="1:2">
      <c r="A525" s="13"/>
      <c r="B525" s="13"/>
    </row>
    <row r="526" spans="1:2">
      <c r="A526" s="13"/>
      <c r="B526" s="13"/>
    </row>
    <row r="527" spans="1:2">
      <c r="A527" s="13"/>
      <c r="B527" s="13"/>
    </row>
    <row r="528" spans="1:2">
      <c r="A528" s="13"/>
      <c r="B528" s="13"/>
    </row>
    <row r="529" spans="1:2">
      <c r="A529" s="13"/>
      <c r="B529" s="13"/>
    </row>
    <row r="530" spans="1:2">
      <c r="A530" s="13"/>
      <c r="B530" s="13"/>
    </row>
    <row r="531" spans="1:2">
      <c r="A531" s="13"/>
      <c r="B531" s="13"/>
    </row>
    <row r="532" spans="1:2">
      <c r="A532" s="13"/>
      <c r="B532" s="13"/>
    </row>
    <row r="533" spans="1:2">
      <c r="A533" s="13"/>
      <c r="B533" s="13"/>
    </row>
    <row r="534" spans="1:2">
      <c r="A534" s="13"/>
      <c r="B534" s="13"/>
    </row>
    <row r="535" spans="1:2">
      <c r="A535" s="13"/>
      <c r="B535" s="13"/>
    </row>
    <row r="536" spans="1:2">
      <c r="A536" s="13"/>
      <c r="B536" s="13"/>
    </row>
    <row r="537" spans="1:2">
      <c r="A537" s="13"/>
      <c r="B537" s="13"/>
    </row>
    <row r="538" spans="1:2">
      <c r="A538" s="13"/>
      <c r="B538" s="13"/>
    </row>
    <row r="539" spans="1:2">
      <c r="A539" s="13"/>
      <c r="B539" s="13"/>
    </row>
    <row r="540" spans="1:2">
      <c r="A540" s="13"/>
      <c r="B540" s="13"/>
    </row>
    <row r="541" spans="1:2">
      <c r="A541" s="13"/>
      <c r="B541" s="13"/>
    </row>
    <row r="542" spans="1:2">
      <c r="A542" s="13"/>
      <c r="B542" s="13"/>
    </row>
    <row r="543" spans="1:2">
      <c r="A543" s="13"/>
      <c r="B543" s="13"/>
    </row>
    <row r="544" spans="1:2">
      <c r="A544" s="13"/>
      <c r="B544" s="13"/>
    </row>
    <row r="545" spans="1:2">
      <c r="A545" s="13"/>
      <c r="B545" s="13"/>
    </row>
    <row r="546" spans="1:2">
      <c r="A546" s="13"/>
      <c r="B546" s="13"/>
    </row>
    <row r="547" spans="1:2">
      <c r="A547" s="13"/>
      <c r="B547" s="13"/>
    </row>
    <row r="548" spans="1:2">
      <c r="A548" s="13"/>
      <c r="B548" s="13"/>
    </row>
    <row r="549" spans="1:2">
      <c r="A549" s="13"/>
      <c r="B549" s="13"/>
    </row>
    <row r="550" spans="1:2">
      <c r="A550" s="13"/>
      <c r="B550" s="13"/>
    </row>
    <row r="551" spans="1:2">
      <c r="A551" s="13"/>
      <c r="B551" s="13"/>
    </row>
    <row r="552" spans="1:2">
      <c r="A552" s="13"/>
      <c r="B552" s="13"/>
    </row>
    <row r="553" spans="1:2">
      <c r="A553" s="13"/>
      <c r="B553" s="13"/>
    </row>
    <row r="554" spans="1:2">
      <c r="A554" s="13"/>
      <c r="B554" s="13"/>
    </row>
    <row r="555" spans="1:2">
      <c r="A555" s="13"/>
      <c r="B555" s="13"/>
    </row>
    <row r="556" spans="1:2">
      <c r="A556" s="13"/>
      <c r="B556" s="13"/>
    </row>
    <row r="557" spans="1:2">
      <c r="A557" s="13"/>
      <c r="B557" s="13"/>
    </row>
    <row r="558" spans="1:2">
      <c r="A558" s="13"/>
      <c r="B558" s="13"/>
    </row>
    <row r="559" spans="1:2">
      <c r="A559" s="13"/>
      <c r="B559" s="13"/>
    </row>
    <row r="560" spans="1:2">
      <c r="A560" s="13"/>
      <c r="B560" s="13"/>
    </row>
    <row r="561" spans="1:2">
      <c r="A561" s="13"/>
      <c r="B561" s="13"/>
    </row>
    <row r="562" spans="1:2">
      <c r="A562" s="13"/>
      <c r="B562" s="13"/>
    </row>
    <row r="563" spans="1:2">
      <c r="A563" s="13"/>
      <c r="B563" s="13"/>
    </row>
    <row r="564" spans="1:2">
      <c r="A564" s="13"/>
      <c r="B564" s="13"/>
    </row>
    <row r="565" spans="1:2">
      <c r="A565" s="13"/>
      <c r="B565" s="13"/>
    </row>
    <row r="566" spans="1:2">
      <c r="A566" s="13"/>
      <c r="B566" s="13"/>
    </row>
    <row r="567" spans="1:2">
      <c r="A567" s="13"/>
      <c r="B567" s="13"/>
    </row>
    <row r="568" spans="1:2">
      <c r="A568" s="13"/>
      <c r="B568" s="13"/>
    </row>
    <row r="569" spans="1:2">
      <c r="A569" s="13"/>
      <c r="B569" s="13"/>
    </row>
    <row r="570" spans="1:2">
      <c r="A570" s="13"/>
      <c r="B570" s="13"/>
    </row>
    <row r="571" spans="1:2">
      <c r="A571" s="13"/>
      <c r="B571" s="13"/>
    </row>
    <row r="572" spans="1:2">
      <c r="A572" s="13"/>
      <c r="B572" s="13"/>
    </row>
    <row r="573" spans="1:2">
      <c r="A573" s="13"/>
      <c r="B573" s="13"/>
    </row>
    <row r="574" spans="1:2">
      <c r="A574" s="13"/>
      <c r="B574" s="13"/>
    </row>
    <row r="575" spans="1:2">
      <c r="A575" s="13"/>
      <c r="B575" s="13"/>
    </row>
    <row r="576" spans="1:2">
      <c r="A576" s="13"/>
      <c r="B576" s="13"/>
    </row>
    <row r="577" spans="1:2">
      <c r="A577" s="13"/>
      <c r="B577" s="13"/>
    </row>
    <row r="578" spans="1:2">
      <c r="A578" s="13"/>
      <c r="B578" s="13"/>
    </row>
    <row r="579" spans="1:2">
      <c r="A579" s="13"/>
      <c r="B579" s="13"/>
    </row>
    <row r="580" spans="1:2">
      <c r="A580" s="13"/>
      <c r="B580" s="13"/>
    </row>
    <row r="581" spans="1:2">
      <c r="A581" s="13"/>
      <c r="B581" s="13"/>
    </row>
    <row r="582" spans="1:2">
      <c r="A582" s="13"/>
      <c r="B582" s="13"/>
    </row>
    <row r="583" spans="1:2">
      <c r="A583" s="13"/>
      <c r="B583" s="13"/>
    </row>
    <row r="584" spans="1:2">
      <c r="A584" s="13"/>
      <c r="B584" s="13"/>
    </row>
    <row r="585" spans="1:2">
      <c r="A585" s="13"/>
      <c r="B585" s="13"/>
    </row>
    <row r="586" spans="1:2">
      <c r="A586" s="13"/>
      <c r="B586" s="13"/>
    </row>
    <row r="587" spans="1:2">
      <c r="A587" s="13"/>
      <c r="B587" s="13"/>
    </row>
    <row r="588" spans="1:2">
      <c r="A588" s="13"/>
      <c r="B588" s="13"/>
    </row>
    <row r="589" spans="1:2">
      <c r="A589" s="13"/>
      <c r="B589" s="13"/>
    </row>
    <row r="590" spans="1:2">
      <c r="A590" s="13"/>
      <c r="B590" s="13"/>
    </row>
    <row r="591" spans="1:2">
      <c r="A591" s="13"/>
      <c r="B591" s="13"/>
    </row>
    <row r="592" spans="1:2">
      <c r="A592" s="13"/>
      <c r="B592" s="13"/>
    </row>
    <row r="593" spans="1:2">
      <c r="A593" s="13"/>
      <c r="B593" s="13"/>
    </row>
    <row r="594" spans="1:2">
      <c r="A594" s="13"/>
      <c r="B594" s="13"/>
    </row>
    <row r="595" spans="1:2">
      <c r="A595" s="13"/>
      <c r="B595" s="13"/>
    </row>
    <row r="596" spans="1:2">
      <c r="A596" s="13"/>
      <c r="B596" s="13"/>
    </row>
    <row r="597" spans="1:2">
      <c r="A597" s="13"/>
      <c r="B597" s="13"/>
    </row>
    <row r="598" spans="1:2">
      <c r="A598" s="13"/>
      <c r="B598" s="13"/>
    </row>
    <row r="599" spans="1:2">
      <c r="A599" s="13"/>
      <c r="B599" s="13"/>
    </row>
    <row r="600" spans="1:2">
      <c r="A600" s="13"/>
      <c r="B600" s="13"/>
    </row>
    <row r="601" spans="1:2">
      <c r="A601" s="13"/>
      <c r="B601" s="13"/>
    </row>
    <row r="602" spans="1:2">
      <c r="A602" s="13"/>
      <c r="B602" s="13"/>
    </row>
    <row r="603" spans="1:2">
      <c r="A603" s="13"/>
      <c r="B603" s="13"/>
    </row>
    <row r="604" spans="1:2">
      <c r="A604" s="13"/>
      <c r="B604" s="13"/>
    </row>
    <row r="605" spans="1:2">
      <c r="A605" s="13"/>
      <c r="B605" s="13"/>
    </row>
    <row r="606" spans="1:2">
      <c r="A606" s="13"/>
      <c r="B606" s="13"/>
    </row>
    <row r="607" spans="1:2">
      <c r="A607" s="13"/>
      <c r="B607" s="13"/>
    </row>
    <row r="608" spans="1:2">
      <c r="A608" s="13"/>
      <c r="B608" s="13"/>
    </row>
    <row r="609" spans="1:2">
      <c r="A609" s="13"/>
      <c r="B609" s="13"/>
    </row>
    <row r="610" spans="1:2">
      <c r="A610" s="13"/>
      <c r="B610" s="13"/>
    </row>
    <row r="611" spans="1:2">
      <c r="A611" s="13"/>
      <c r="B611" s="13"/>
    </row>
    <row r="612" spans="1:2">
      <c r="A612" s="13"/>
      <c r="B612" s="13"/>
    </row>
    <row r="613" spans="1:2">
      <c r="A613" s="13"/>
      <c r="B613" s="13"/>
    </row>
    <row r="614" spans="1:2">
      <c r="A614" s="13"/>
      <c r="B614" s="13"/>
    </row>
    <row r="615" spans="1:2">
      <c r="A615" s="13"/>
      <c r="B615" s="13"/>
    </row>
    <row r="616" spans="1:2">
      <c r="A616" s="13"/>
      <c r="B616" s="13"/>
    </row>
    <row r="617" spans="1:2">
      <c r="A617" s="13"/>
      <c r="B617" s="13"/>
    </row>
    <row r="618" spans="1:2">
      <c r="A618" s="13"/>
      <c r="B618" s="13"/>
    </row>
    <row r="619" spans="1:2">
      <c r="A619" s="13"/>
      <c r="B619" s="13"/>
    </row>
    <row r="620" spans="1:2">
      <c r="A620" s="13"/>
      <c r="B620" s="13"/>
    </row>
    <row r="621" spans="1:2">
      <c r="A621" s="13"/>
      <c r="B621" s="13"/>
    </row>
    <row r="622" spans="1:2">
      <c r="A622" s="13"/>
      <c r="B622" s="13"/>
    </row>
    <row r="623" spans="1:2">
      <c r="A623" s="13"/>
      <c r="B623" s="13"/>
    </row>
    <row r="624" spans="1:2">
      <c r="A624" s="13"/>
      <c r="B624" s="13"/>
    </row>
    <row r="625" spans="1:2">
      <c r="A625" s="13"/>
      <c r="B625" s="13"/>
    </row>
    <row r="626" spans="1:2">
      <c r="A626" s="13"/>
      <c r="B626" s="13"/>
    </row>
    <row r="627" spans="1:2">
      <c r="A627" s="13"/>
      <c r="B627" s="13"/>
    </row>
    <row r="628" spans="1:2">
      <c r="A628" s="13"/>
      <c r="B628" s="13"/>
    </row>
    <row r="629" spans="1:2">
      <c r="A629" s="13"/>
      <c r="B629" s="13"/>
    </row>
    <row r="630" spans="1:2">
      <c r="A630" s="13"/>
      <c r="B630" s="13"/>
    </row>
    <row r="631" spans="1:2">
      <c r="A631" s="13"/>
      <c r="B631" s="13"/>
    </row>
    <row r="632" spans="1:2">
      <c r="A632" s="13"/>
      <c r="B632" s="13"/>
    </row>
    <row r="633" spans="1:2">
      <c r="A633" s="13"/>
      <c r="B633" s="13"/>
    </row>
    <row r="634" spans="1:2">
      <c r="A634" s="13"/>
      <c r="B634" s="13"/>
    </row>
    <row r="635" spans="1:2">
      <c r="A635" s="13"/>
      <c r="B635" s="13"/>
    </row>
    <row r="636" spans="1:2">
      <c r="A636" s="13"/>
      <c r="B636" s="13"/>
    </row>
    <row r="637" spans="1:2">
      <c r="A637" s="13"/>
      <c r="B637" s="13"/>
    </row>
    <row r="638" spans="1:2">
      <c r="A638" s="13"/>
      <c r="B638" s="13"/>
    </row>
    <row r="639" spans="1:2">
      <c r="A639" s="13"/>
      <c r="B639" s="13"/>
    </row>
    <row r="640" spans="1:2">
      <c r="A640" s="13"/>
      <c r="B640" s="13"/>
    </row>
    <row r="641" spans="1:2">
      <c r="A641" s="13"/>
      <c r="B641" s="13"/>
    </row>
    <row r="642" spans="1:2">
      <c r="A642" s="13"/>
      <c r="B642" s="13"/>
    </row>
    <row r="643" spans="1:2">
      <c r="A643" s="13"/>
      <c r="B643" s="13"/>
    </row>
    <row r="644" spans="1:2">
      <c r="A644" s="13"/>
      <c r="B644" s="13"/>
    </row>
    <row r="645" spans="1:2">
      <c r="A645" s="13"/>
      <c r="B645" s="13"/>
    </row>
    <row r="646" spans="1:2">
      <c r="A646" s="13"/>
      <c r="B646" s="13"/>
    </row>
    <row r="647" spans="1:2">
      <c r="A647" s="13"/>
      <c r="B647" s="13"/>
    </row>
    <row r="648" spans="1:2">
      <c r="A648" s="13"/>
      <c r="B648" s="13"/>
    </row>
    <row r="649" spans="1:2">
      <c r="A649" s="13"/>
      <c r="B649" s="13"/>
    </row>
    <row r="650" spans="1:2">
      <c r="A650" s="13"/>
      <c r="B650" s="13"/>
    </row>
    <row r="651" spans="1:2">
      <c r="A651" s="13"/>
      <c r="B651" s="13"/>
    </row>
    <row r="652" spans="1:2">
      <c r="A652" s="13"/>
      <c r="B652" s="13"/>
    </row>
    <row r="653" spans="1:2">
      <c r="A653" s="13"/>
      <c r="B653" s="13"/>
    </row>
    <row r="654" spans="1:2">
      <c r="A654" s="13"/>
      <c r="B654" s="13"/>
    </row>
    <row r="655" spans="1:2">
      <c r="A655" s="13"/>
      <c r="B655" s="13"/>
    </row>
    <row r="656" spans="1:2">
      <c r="A656" s="13"/>
      <c r="B656" s="13"/>
    </row>
    <row r="657" spans="1:2">
      <c r="A657" s="13"/>
      <c r="B657" s="13"/>
    </row>
    <row r="658" spans="1:2">
      <c r="A658" s="13"/>
      <c r="B658" s="13"/>
    </row>
    <row r="659" spans="1:2">
      <c r="A659" s="13"/>
      <c r="B659" s="13"/>
    </row>
    <row r="660" spans="1:2">
      <c r="A660" s="13"/>
      <c r="B660" s="13"/>
    </row>
    <row r="661" spans="1:2">
      <c r="A661" s="13"/>
      <c r="B661" s="13"/>
    </row>
    <row r="662" spans="1:2">
      <c r="A662" s="13"/>
      <c r="B662" s="13"/>
    </row>
    <row r="663" spans="1:2">
      <c r="A663" s="13"/>
      <c r="B663" s="13"/>
    </row>
    <row r="664" spans="1:2">
      <c r="A664" s="13"/>
      <c r="B664" s="13"/>
    </row>
    <row r="665" spans="1:2">
      <c r="A665" s="13"/>
      <c r="B665" s="13"/>
    </row>
    <row r="666" spans="1:2">
      <c r="A666" s="13"/>
      <c r="B666" s="13"/>
    </row>
    <row r="667" spans="1:2">
      <c r="A667" s="13"/>
      <c r="B667" s="13"/>
    </row>
    <row r="668" spans="1:2">
      <c r="A668" s="13"/>
      <c r="B668" s="13"/>
    </row>
    <row r="669" spans="1:2">
      <c r="A669" s="13"/>
      <c r="B669" s="13"/>
    </row>
    <row r="670" spans="1:2">
      <c r="A670" s="13"/>
      <c r="B670" s="13"/>
    </row>
    <row r="671" spans="1:2">
      <c r="A671" s="13"/>
      <c r="B671" s="13"/>
    </row>
    <row r="672" spans="1:2">
      <c r="A672" s="13"/>
      <c r="B672" s="13"/>
    </row>
    <row r="673" spans="1:2">
      <c r="A673" s="13"/>
      <c r="B673" s="13"/>
    </row>
    <row r="674" spans="1:2">
      <c r="A674" s="13"/>
      <c r="B674" s="13"/>
    </row>
    <row r="675" spans="1:2">
      <c r="A675" s="13"/>
      <c r="B675" s="13"/>
    </row>
    <row r="676" spans="1:2">
      <c r="A676" s="13"/>
      <c r="B676" s="13"/>
    </row>
    <row r="677" spans="1:2">
      <c r="A677" s="13"/>
      <c r="B677" s="13"/>
    </row>
    <row r="678" spans="1:2">
      <c r="A678" s="13"/>
      <c r="B678" s="13"/>
    </row>
    <row r="679" spans="1:2">
      <c r="A679" s="13"/>
      <c r="B679" s="13"/>
    </row>
    <row r="680" spans="1:2">
      <c r="A680" s="13"/>
      <c r="B680" s="13"/>
    </row>
    <row r="681" spans="1:2">
      <c r="A681" s="13"/>
      <c r="B681" s="13"/>
    </row>
    <row r="682" spans="1:2">
      <c r="A682" s="13"/>
      <c r="B682" s="13"/>
    </row>
    <row r="683" spans="1:2">
      <c r="A683" s="13"/>
      <c r="B683" s="13"/>
    </row>
    <row r="684" spans="1:2">
      <c r="A684" s="13"/>
      <c r="B684" s="13"/>
    </row>
    <row r="685" spans="1:2">
      <c r="A685" s="13"/>
      <c r="B685" s="13"/>
    </row>
    <row r="686" spans="1:2">
      <c r="A686" s="13"/>
      <c r="B686" s="13"/>
    </row>
    <row r="687" spans="1:2">
      <c r="A687" s="13"/>
      <c r="B687" s="13"/>
    </row>
    <row r="688" spans="1:2">
      <c r="A688" s="13"/>
      <c r="B688" s="13"/>
    </row>
    <row r="689" spans="1:2">
      <c r="A689" s="13"/>
      <c r="B689" s="13"/>
    </row>
    <row r="690" spans="1:2">
      <c r="A690" s="13"/>
      <c r="B690" s="13"/>
    </row>
    <row r="691" spans="1:2">
      <c r="A691" s="13"/>
      <c r="B691" s="13"/>
    </row>
    <row r="692" spans="1:2">
      <c r="A692" s="13"/>
      <c r="B692" s="13"/>
    </row>
    <row r="693" spans="1:2">
      <c r="A693" s="13"/>
      <c r="B693" s="13"/>
    </row>
    <row r="694" spans="1:2">
      <c r="A694" s="13"/>
      <c r="B694" s="13"/>
    </row>
    <row r="695" spans="1:2">
      <c r="A695" s="13"/>
      <c r="B695" s="13"/>
    </row>
    <row r="696" spans="1:2">
      <c r="A696" s="13"/>
      <c r="B696" s="13"/>
    </row>
    <row r="697" spans="1:2">
      <c r="A697" s="13"/>
      <c r="B697" s="13"/>
    </row>
    <row r="698" spans="1:2">
      <c r="A698" s="13"/>
      <c r="B698" s="13"/>
    </row>
    <row r="699" spans="1:2">
      <c r="A699" s="13"/>
      <c r="B699" s="13"/>
    </row>
    <row r="700" spans="1:2">
      <c r="A700" s="13"/>
      <c r="B700" s="13"/>
    </row>
    <row r="701" spans="1:2">
      <c r="A701" s="13"/>
      <c r="B701" s="13"/>
    </row>
    <row r="702" spans="1:2">
      <c r="A702" s="13"/>
      <c r="B702" s="13"/>
    </row>
    <row r="703" spans="1:2">
      <c r="A703" s="13"/>
      <c r="B703" s="13"/>
    </row>
    <row r="704" spans="1:2">
      <c r="A704" s="13"/>
      <c r="B704" s="13"/>
    </row>
    <row r="705" spans="1:2">
      <c r="A705" s="13"/>
      <c r="B705" s="13"/>
    </row>
    <row r="706" spans="1:2">
      <c r="A706" s="13"/>
      <c r="B706" s="13"/>
    </row>
    <row r="707" spans="1:2">
      <c r="A707" s="13"/>
      <c r="B707" s="13"/>
    </row>
    <row r="708" spans="1:2">
      <c r="A708" s="13"/>
      <c r="B708" s="13"/>
    </row>
    <row r="709" spans="1:2">
      <c r="A709" s="13"/>
      <c r="B709" s="13"/>
    </row>
    <row r="710" spans="1:2">
      <c r="A710" s="13"/>
      <c r="B710" s="13"/>
    </row>
    <row r="711" spans="1:2">
      <c r="A711" s="13"/>
      <c r="B711" s="13"/>
    </row>
    <row r="712" spans="1:2">
      <c r="A712" s="13"/>
      <c r="B712" s="13"/>
    </row>
    <row r="713" spans="1:2">
      <c r="A713" s="13"/>
      <c r="B713" s="13"/>
    </row>
    <row r="714" spans="1:2">
      <c r="A714" s="13"/>
      <c r="B714" s="13"/>
    </row>
    <row r="715" spans="1:2">
      <c r="A715" s="13"/>
      <c r="B715" s="13"/>
    </row>
    <row r="716" spans="1:2">
      <c r="A716" s="13"/>
      <c r="B716" s="13"/>
    </row>
    <row r="717" spans="1:2">
      <c r="A717" s="13"/>
      <c r="B717" s="13"/>
    </row>
    <row r="718" spans="1:2">
      <c r="A718" s="13"/>
      <c r="B718" s="13"/>
    </row>
    <row r="719" spans="1:2">
      <c r="A719" s="13"/>
      <c r="B719" s="13"/>
    </row>
    <row r="720" spans="1:2">
      <c r="A720" s="13"/>
      <c r="B720" s="13"/>
    </row>
    <row r="721" spans="1:2">
      <c r="A721" s="13"/>
      <c r="B721" s="13"/>
    </row>
    <row r="722" spans="1:2">
      <c r="A722" s="13"/>
      <c r="B722" s="13"/>
    </row>
    <row r="723" spans="1:2">
      <c r="A723" s="13"/>
      <c r="B723" s="13"/>
    </row>
    <row r="724" spans="1:2">
      <c r="A724" s="13"/>
      <c r="B724" s="13"/>
    </row>
    <row r="725" spans="1:2">
      <c r="A725" s="13"/>
      <c r="B725" s="13"/>
    </row>
    <row r="726" spans="1:2">
      <c r="A726" s="13"/>
      <c r="B726" s="13"/>
    </row>
    <row r="727" spans="1:2">
      <c r="A727" s="13"/>
      <c r="B727" s="13"/>
    </row>
    <row r="728" spans="1:2">
      <c r="A728" s="13"/>
      <c r="B728" s="13"/>
    </row>
    <row r="729" spans="1:2">
      <c r="A729" s="13"/>
      <c r="B729" s="13"/>
    </row>
    <row r="730" spans="1:2">
      <c r="A730" s="13"/>
      <c r="B730" s="13"/>
    </row>
    <row r="731" spans="1:2">
      <c r="A731" s="13"/>
      <c r="B731" s="13"/>
    </row>
    <row r="732" spans="1:2">
      <c r="A732" s="13"/>
      <c r="B732" s="13"/>
    </row>
    <row r="733" spans="1:2">
      <c r="A733" s="13"/>
      <c r="B733" s="13"/>
    </row>
    <row r="734" spans="1:2">
      <c r="A734" s="13"/>
      <c r="B734" s="13"/>
    </row>
    <row r="735" spans="1:2">
      <c r="A735" s="13"/>
      <c r="B735" s="13"/>
    </row>
    <row r="736" spans="1:2">
      <c r="A736" s="13"/>
      <c r="B736" s="13"/>
    </row>
    <row r="737" spans="1:2">
      <c r="A737" s="13"/>
      <c r="B737" s="13"/>
    </row>
    <row r="738" spans="1:2">
      <c r="A738" s="13"/>
      <c r="B738" s="13"/>
    </row>
    <row r="739" spans="1:2">
      <c r="A739" s="13"/>
      <c r="B739" s="13"/>
    </row>
    <row r="740" spans="1:2">
      <c r="A740" s="13"/>
      <c r="B740" s="13"/>
    </row>
    <row r="741" spans="1:2">
      <c r="A741" s="13"/>
      <c r="B741" s="13"/>
    </row>
    <row r="742" spans="1:2">
      <c r="A742" s="13"/>
      <c r="B742" s="13"/>
    </row>
    <row r="743" spans="1:2">
      <c r="A743" s="13"/>
      <c r="B743" s="13"/>
    </row>
    <row r="744" spans="1:2">
      <c r="A744" s="13"/>
      <c r="B744" s="13"/>
    </row>
    <row r="745" spans="1:2">
      <c r="A745" s="13"/>
      <c r="B745" s="13"/>
    </row>
    <row r="746" spans="1:2">
      <c r="A746" s="13"/>
      <c r="B746" s="13"/>
    </row>
    <row r="747" spans="1:2">
      <c r="A747" s="13"/>
      <c r="B747" s="13"/>
    </row>
    <row r="748" spans="1:2">
      <c r="A748" s="13"/>
      <c r="B748" s="13"/>
    </row>
    <row r="749" spans="1:2">
      <c r="A749" s="13"/>
      <c r="B749" s="13"/>
    </row>
    <row r="750" spans="1:2">
      <c r="A750" s="13"/>
      <c r="B750" s="13"/>
    </row>
    <row r="751" spans="1:2">
      <c r="A751" s="13"/>
      <c r="B751" s="13"/>
    </row>
    <row r="752" spans="1:2">
      <c r="A752" s="13"/>
      <c r="B752" s="13"/>
    </row>
    <row r="753" spans="1:2">
      <c r="A753" s="13"/>
      <c r="B753" s="13"/>
    </row>
    <row r="754" spans="1:2">
      <c r="A754" s="13"/>
      <c r="B754" s="13"/>
    </row>
    <row r="755" spans="1:2">
      <c r="A755" s="13"/>
      <c r="B755" s="13"/>
    </row>
    <row r="756" spans="1:2">
      <c r="A756" s="13"/>
      <c r="B756" s="13"/>
    </row>
    <row r="757" spans="1:2">
      <c r="A757" s="13"/>
      <c r="B757" s="13"/>
    </row>
    <row r="758" spans="1:2">
      <c r="A758" s="13"/>
      <c r="B758" s="13"/>
    </row>
    <row r="759" spans="1:2">
      <c r="A759" s="13"/>
      <c r="B759" s="13"/>
    </row>
    <row r="760" spans="1:2">
      <c r="A760" s="13"/>
      <c r="B760" s="13"/>
    </row>
    <row r="761" spans="1:2">
      <c r="A761" s="13"/>
      <c r="B761" s="13"/>
    </row>
    <row r="762" spans="1:2">
      <c r="A762" s="13"/>
      <c r="B762" s="13"/>
    </row>
    <row r="763" spans="1:2">
      <c r="A763" s="13"/>
      <c r="B763" s="13"/>
    </row>
    <row r="764" spans="1:2">
      <c r="A764" s="13"/>
      <c r="B764" s="13"/>
    </row>
    <row r="765" spans="1:2">
      <c r="A765" s="13"/>
      <c r="B765" s="13"/>
    </row>
    <row r="766" spans="1:2">
      <c r="A766" s="13"/>
      <c r="B766" s="13"/>
    </row>
    <row r="767" spans="1:2">
      <c r="A767" s="13"/>
      <c r="B767" s="13"/>
    </row>
    <row r="768" spans="1:2">
      <c r="A768" s="13"/>
      <c r="B768" s="13"/>
    </row>
    <row r="769" spans="1:2">
      <c r="A769" s="13"/>
      <c r="B769" s="13"/>
    </row>
    <row r="770" spans="1:2">
      <c r="A770" s="13"/>
      <c r="B770" s="13"/>
    </row>
    <row r="771" spans="1:2">
      <c r="A771" s="13"/>
      <c r="B771" s="13"/>
    </row>
    <row r="772" spans="1:2">
      <c r="A772" s="13"/>
      <c r="B772" s="13"/>
    </row>
    <row r="773" spans="1:2">
      <c r="A773" s="13"/>
      <c r="B773" s="13"/>
    </row>
    <row r="774" spans="1:2">
      <c r="A774" s="13"/>
      <c r="B774" s="13"/>
    </row>
    <row r="775" spans="1:2">
      <c r="A775" s="13"/>
      <c r="B775" s="13"/>
    </row>
    <row r="776" spans="1:2">
      <c r="A776" s="13"/>
      <c r="B776" s="13"/>
    </row>
    <row r="777" spans="1:2">
      <c r="A777" s="13"/>
      <c r="B777" s="13"/>
    </row>
    <row r="778" spans="1:2">
      <c r="A778" s="13"/>
      <c r="B778" s="13"/>
    </row>
    <row r="779" spans="1:2">
      <c r="A779" s="13"/>
      <c r="B779" s="13"/>
    </row>
    <row r="780" spans="1:2">
      <c r="A780" s="13"/>
      <c r="B780" s="13"/>
    </row>
    <row r="781" spans="1:2">
      <c r="A781" s="13"/>
      <c r="B781" s="13"/>
    </row>
    <row r="782" spans="1:2">
      <c r="A782" s="13"/>
      <c r="B782" s="13"/>
    </row>
    <row r="783" spans="1:2">
      <c r="A783" s="13"/>
      <c r="B783" s="13"/>
    </row>
    <row r="784" spans="1:2">
      <c r="A784" s="13"/>
      <c r="B784" s="13"/>
    </row>
    <row r="785" spans="1:2">
      <c r="A785" s="13"/>
      <c r="B785" s="13"/>
    </row>
    <row r="786" spans="1:2">
      <c r="A786" s="13"/>
      <c r="B786" s="13"/>
    </row>
    <row r="787" spans="1:2">
      <c r="A787" s="13"/>
      <c r="B787" s="13"/>
    </row>
    <row r="788" spans="1:2">
      <c r="A788" s="13"/>
      <c r="B788" s="13"/>
    </row>
    <row r="789" spans="1:2">
      <c r="A789" s="13"/>
      <c r="B789" s="13"/>
    </row>
    <row r="790" spans="1:2">
      <c r="A790" s="13"/>
      <c r="B790" s="13"/>
    </row>
    <row r="791" spans="1:2">
      <c r="A791" s="13"/>
      <c r="B791" s="13"/>
    </row>
    <row r="792" spans="1:2">
      <c r="A792" s="13"/>
      <c r="B792" s="13"/>
    </row>
    <row r="793" spans="1:2">
      <c r="A793" s="13"/>
      <c r="B793" s="13"/>
    </row>
    <row r="794" spans="1:2">
      <c r="A794" s="13"/>
      <c r="B794" s="13"/>
    </row>
    <row r="795" spans="1:2">
      <c r="A795" s="13"/>
      <c r="B795" s="13"/>
    </row>
    <row r="796" spans="1:2">
      <c r="A796" s="13"/>
      <c r="B796" s="13"/>
    </row>
    <row r="797" spans="1:2">
      <c r="A797" s="13"/>
      <c r="B797" s="13"/>
    </row>
    <row r="798" spans="1:2">
      <c r="A798" s="13"/>
      <c r="B798" s="13"/>
    </row>
    <row r="799" spans="1:2">
      <c r="A799" s="13"/>
      <c r="B799" s="13"/>
    </row>
    <row r="800" spans="1:2">
      <c r="A800" s="13"/>
      <c r="B800" s="13"/>
    </row>
    <row r="801" spans="1:2">
      <c r="A801" s="13"/>
      <c r="B801" s="13"/>
    </row>
    <row r="802" spans="1:2">
      <c r="A802" s="13"/>
      <c r="B802" s="13"/>
    </row>
    <row r="803" spans="1:2">
      <c r="A803" s="13"/>
      <c r="B803" s="13"/>
    </row>
    <row r="804" spans="1:2">
      <c r="A804" s="13"/>
      <c r="B804" s="13"/>
    </row>
    <row r="805" spans="1:2">
      <c r="A805" s="13"/>
      <c r="B805" s="13"/>
    </row>
    <row r="806" spans="1:2">
      <c r="A806" s="13"/>
      <c r="B806" s="13"/>
    </row>
    <row r="807" spans="1:2">
      <c r="A807" s="13"/>
      <c r="B807" s="13"/>
    </row>
    <row r="808" spans="1:2">
      <c r="A808" s="13"/>
      <c r="B808" s="13"/>
    </row>
    <row r="809" spans="1:2">
      <c r="A809" s="13"/>
      <c r="B809" s="13"/>
    </row>
    <row r="810" spans="1:2">
      <c r="A810" s="13"/>
      <c r="B810" s="13"/>
    </row>
    <row r="811" spans="1:2">
      <c r="A811" s="13"/>
      <c r="B811" s="13"/>
    </row>
    <row r="812" spans="1:2">
      <c r="A812" s="13"/>
      <c r="B812" s="13"/>
    </row>
    <row r="813" spans="1:2">
      <c r="A813" s="13"/>
      <c r="B813" s="13"/>
    </row>
    <row r="814" spans="1:2">
      <c r="A814" s="13"/>
      <c r="B814" s="13"/>
    </row>
    <row r="815" spans="1:2">
      <c r="A815" s="13"/>
      <c r="B815" s="13"/>
    </row>
    <row r="816" spans="1:2">
      <c r="A816" s="13"/>
      <c r="B816" s="13"/>
    </row>
    <row r="817" spans="1:2">
      <c r="A817" s="13"/>
      <c r="B817" s="13"/>
    </row>
    <row r="818" spans="1:2">
      <c r="A818" s="13"/>
      <c r="B818" s="13"/>
    </row>
    <row r="819" spans="1:2">
      <c r="A819" s="13"/>
      <c r="B819" s="13"/>
    </row>
    <row r="820" spans="1:2">
      <c r="A820" s="13"/>
      <c r="B820" s="13"/>
    </row>
    <row r="821" spans="1:2">
      <c r="A821" s="13"/>
      <c r="B821" s="13"/>
    </row>
    <row r="822" spans="1:2">
      <c r="A822" s="13"/>
      <c r="B822" s="13"/>
    </row>
    <row r="823" spans="1:2">
      <c r="A823" s="13"/>
      <c r="B823" s="13"/>
    </row>
    <row r="824" spans="1:2">
      <c r="A824" s="13"/>
      <c r="B824" s="13"/>
    </row>
    <row r="825" spans="1:2">
      <c r="A825" s="13"/>
      <c r="B825" s="13"/>
    </row>
    <row r="826" spans="1:2">
      <c r="A826" s="13"/>
      <c r="B826" s="13"/>
    </row>
    <row r="827" spans="1:2">
      <c r="A827" s="13"/>
      <c r="B827" s="13"/>
    </row>
    <row r="828" spans="1:2">
      <c r="A828" s="13"/>
      <c r="B828" s="13"/>
    </row>
    <row r="829" spans="1:2">
      <c r="A829" s="13"/>
      <c r="B829" s="13"/>
    </row>
    <row r="830" spans="1:2">
      <c r="A830" s="13"/>
      <c r="B830" s="13"/>
    </row>
    <row r="831" spans="1:2">
      <c r="A831" s="13"/>
      <c r="B831" s="13"/>
    </row>
    <row r="832" spans="1:2">
      <c r="A832" s="13"/>
      <c r="B832" s="13"/>
    </row>
    <row r="833" spans="1:2">
      <c r="A833" s="13"/>
      <c r="B833" s="13"/>
    </row>
    <row r="834" spans="1:2">
      <c r="A834" s="13"/>
      <c r="B834" s="13"/>
    </row>
    <row r="835" spans="1:2">
      <c r="A835" s="13"/>
      <c r="B835" s="13"/>
    </row>
    <row r="836" spans="1:2">
      <c r="A836" s="13"/>
      <c r="B836" s="13"/>
    </row>
    <row r="837" spans="1:2">
      <c r="A837" s="13"/>
      <c r="B837" s="13"/>
    </row>
    <row r="838" spans="1:2">
      <c r="A838" s="13"/>
      <c r="B838" s="13"/>
    </row>
    <row r="839" spans="1:2">
      <c r="A839" s="13"/>
      <c r="B839" s="13"/>
    </row>
    <row r="840" spans="1:2">
      <c r="A840" s="13"/>
      <c r="B840" s="13"/>
    </row>
    <row r="841" spans="1:2">
      <c r="A841" s="13"/>
      <c r="B841" s="13"/>
    </row>
    <row r="842" spans="1:2">
      <c r="A842" s="13"/>
      <c r="B842" s="13"/>
    </row>
    <row r="843" spans="1:2">
      <c r="A843" s="13"/>
      <c r="B843" s="13"/>
    </row>
    <row r="844" spans="1:2">
      <c r="A844" s="13"/>
      <c r="B844" s="13"/>
    </row>
    <row r="845" spans="1:2">
      <c r="A845" s="13"/>
      <c r="B845" s="13"/>
    </row>
    <row r="846" spans="1:2">
      <c r="A846" s="13"/>
      <c r="B846" s="13"/>
    </row>
    <row r="847" spans="1:2">
      <c r="A847" s="13"/>
      <c r="B847" s="13"/>
    </row>
    <row r="848" spans="1:2">
      <c r="A848" s="13"/>
      <c r="B848" s="13"/>
    </row>
    <row r="849" spans="1:2">
      <c r="A849" s="13"/>
      <c r="B849" s="13"/>
    </row>
    <row r="850" spans="1:2">
      <c r="A850" s="13"/>
      <c r="B850" s="13"/>
    </row>
    <row r="851" spans="1:2">
      <c r="A851" s="13"/>
      <c r="B851" s="13"/>
    </row>
    <row r="852" spans="1:2">
      <c r="A852" s="13"/>
      <c r="B852" s="13"/>
    </row>
    <row r="853" spans="1:2">
      <c r="A853" s="13"/>
      <c r="B853" s="13"/>
    </row>
    <row r="854" spans="1:2">
      <c r="A854" s="13"/>
      <c r="B854" s="13"/>
    </row>
    <row r="855" spans="1:2">
      <c r="A855" s="13"/>
      <c r="B855" s="13"/>
    </row>
    <row r="856" spans="1:2">
      <c r="A856" s="13"/>
      <c r="B856" s="13"/>
    </row>
    <row r="857" spans="1:2">
      <c r="A857" s="13"/>
      <c r="B857" s="13"/>
    </row>
    <row r="858" spans="1:2">
      <c r="A858" s="13"/>
      <c r="B858" s="13"/>
    </row>
    <row r="859" spans="1:2">
      <c r="A859" s="13"/>
      <c r="B859" s="13"/>
    </row>
    <row r="860" spans="1:2">
      <c r="A860" s="13"/>
      <c r="B860" s="13"/>
    </row>
    <row r="861" spans="1:2">
      <c r="A861" s="13"/>
      <c r="B861" s="13"/>
    </row>
    <row r="862" spans="1:2">
      <c r="A862" s="13"/>
      <c r="B862" s="13"/>
    </row>
    <row r="863" spans="1:2">
      <c r="A863" s="13"/>
      <c r="B863" s="13"/>
    </row>
    <row r="864" spans="1:2">
      <c r="A864" s="13"/>
      <c r="B864" s="13"/>
    </row>
    <row r="865" spans="1:2">
      <c r="A865" s="13"/>
      <c r="B865" s="13"/>
    </row>
    <row r="866" spans="1:2">
      <c r="A866" s="13"/>
      <c r="B866" s="13"/>
    </row>
    <row r="867" spans="1:2">
      <c r="A867" s="13"/>
      <c r="B867" s="13"/>
    </row>
    <row r="868" spans="1:2">
      <c r="A868" s="13"/>
      <c r="B868" s="13"/>
    </row>
    <row r="869" spans="1:2">
      <c r="A869" s="13"/>
      <c r="B869" s="13"/>
    </row>
    <row r="870" spans="1:2">
      <c r="A870" s="13"/>
      <c r="B870" s="13"/>
    </row>
    <row r="871" spans="1:2">
      <c r="A871" s="13"/>
      <c r="B871" s="13"/>
    </row>
    <row r="872" spans="1:2">
      <c r="A872" s="13"/>
      <c r="B872" s="13"/>
    </row>
    <row r="873" spans="1:2">
      <c r="A873" s="13"/>
      <c r="B873" s="13"/>
    </row>
    <row r="874" spans="1:2">
      <c r="A874" s="13"/>
      <c r="B874" s="13"/>
    </row>
    <row r="875" spans="1:2">
      <c r="A875" s="13"/>
      <c r="B875" s="13"/>
    </row>
    <row r="876" spans="1:2">
      <c r="A876" s="13"/>
      <c r="B876" s="13"/>
    </row>
    <row r="877" spans="1:2">
      <c r="A877" s="13"/>
      <c r="B877" s="13"/>
    </row>
    <row r="878" spans="1:2">
      <c r="A878" s="13"/>
      <c r="B878" s="13"/>
    </row>
    <row r="879" spans="1:2">
      <c r="A879" s="13"/>
      <c r="B879" s="13"/>
    </row>
    <row r="880" spans="1:2">
      <c r="A880" s="13"/>
      <c r="B880" s="13"/>
    </row>
    <row r="881" spans="1:2">
      <c r="A881" s="13"/>
      <c r="B881" s="13"/>
    </row>
    <row r="882" spans="1:2">
      <c r="A882" s="13"/>
      <c r="B882" s="13"/>
    </row>
    <row r="883" spans="1:2">
      <c r="A883" s="13"/>
      <c r="B883" s="13"/>
    </row>
    <row r="884" spans="1:2">
      <c r="A884" s="13"/>
      <c r="B884" s="13"/>
    </row>
    <row r="885" spans="1:2">
      <c r="A885" s="13"/>
      <c r="B885" s="13"/>
    </row>
    <row r="886" spans="1:2">
      <c r="A886" s="13"/>
      <c r="B886" s="13"/>
    </row>
    <row r="887" spans="1:2">
      <c r="A887" s="13"/>
      <c r="B887" s="13"/>
    </row>
    <row r="888" spans="1:2">
      <c r="A888" s="13"/>
      <c r="B888" s="13"/>
    </row>
    <row r="889" spans="1:2">
      <c r="A889" s="13"/>
      <c r="B889" s="13"/>
    </row>
    <row r="890" spans="1:2">
      <c r="A890" s="13"/>
      <c r="B890" s="13"/>
    </row>
    <row r="891" spans="1:2">
      <c r="A891" s="13"/>
      <c r="B891" s="13"/>
    </row>
    <row r="892" spans="1:2">
      <c r="A892" s="13"/>
      <c r="B892" s="13"/>
    </row>
    <row r="893" spans="1:2">
      <c r="A893" s="13"/>
      <c r="B893" s="13"/>
    </row>
    <row r="894" spans="1:2">
      <c r="A894" s="13"/>
      <c r="B894" s="13"/>
    </row>
    <row r="895" spans="1:2">
      <c r="A895" s="13"/>
      <c r="B895" s="13"/>
    </row>
    <row r="896" spans="1:2">
      <c r="A896" s="13"/>
      <c r="B896" s="13"/>
    </row>
    <row r="897" spans="1:2">
      <c r="A897" s="13"/>
      <c r="B897" s="13"/>
    </row>
    <row r="898" spans="1:2">
      <c r="A898" s="13"/>
      <c r="B898" s="13"/>
    </row>
    <row r="899" spans="1:2">
      <c r="A899" s="13"/>
      <c r="B899" s="13"/>
    </row>
    <row r="900" spans="1:2">
      <c r="A900" s="13"/>
      <c r="B900" s="13"/>
    </row>
    <row r="901" spans="1:2">
      <c r="A901" s="13"/>
      <c r="B901" s="13"/>
    </row>
    <row r="902" spans="1:2">
      <c r="A902" s="13"/>
      <c r="B902" s="13"/>
    </row>
    <row r="903" spans="1:2">
      <c r="A903" s="13"/>
      <c r="B903" s="13"/>
    </row>
    <row r="904" spans="1:2">
      <c r="A904" s="13"/>
      <c r="B904" s="13"/>
    </row>
    <row r="905" spans="1:2">
      <c r="A905" s="13"/>
      <c r="B905" s="13"/>
    </row>
    <row r="906" spans="1:2">
      <c r="A906" s="13"/>
      <c r="B906" s="13"/>
    </row>
    <row r="907" spans="1:2">
      <c r="A907" s="13"/>
      <c r="B907" s="13"/>
    </row>
    <row r="908" spans="1:2">
      <c r="A908" s="13"/>
      <c r="B908" s="13"/>
    </row>
    <row r="909" spans="1:2">
      <c r="A909" s="13"/>
      <c r="B909" s="13"/>
    </row>
    <row r="910" spans="1:2">
      <c r="A910" s="13"/>
      <c r="B910" s="13"/>
    </row>
    <row r="911" spans="1:2">
      <c r="A911" s="13"/>
      <c r="B911" s="13"/>
    </row>
    <row r="912" spans="1:2">
      <c r="A912" s="13"/>
      <c r="B912" s="13"/>
    </row>
    <row r="913" spans="1:2">
      <c r="A913" s="13"/>
      <c r="B913" s="13"/>
    </row>
    <row r="914" spans="1:2">
      <c r="A914" s="13"/>
      <c r="B914" s="13"/>
    </row>
    <row r="915" spans="1:2">
      <c r="A915" s="13"/>
      <c r="B915" s="13"/>
    </row>
    <row r="916" spans="1:2">
      <c r="A916" s="13"/>
      <c r="B916" s="13"/>
    </row>
    <row r="917" spans="1:2">
      <c r="A917" s="13"/>
      <c r="B917" s="13"/>
    </row>
    <row r="918" spans="1:2">
      <c r="A918" s="13"/>
      <c r="B918" s="13"/>
    </row>
    <row r="919" spans="1:2">
      <c r="A919" s="13"/>
      <c r="B919" s="13"/>
    </row>
    <row r="920" spans="1:2">
      <c r="A920" s="13"/>
      <c r="B920" s="13"/>
    </row>
    <row r="921" spans="1:2">
      <c r="A921" s="13"/>
      <c r="B921" s="13"/>
    </row>
    <row r="922" spans="1:2">
      <c r="A922" s="13"/>
      <c r="B922" s="13"/>
    </row>
    <row r="923" spans="1:2">
      <c r="A923" s="13"/>
      <c r="B923" s="13"/>
    </row>
    <row r="924" spans="1:2">
      <c r="A924" s="13"/>
      <c r="B924" s="13"/>
    </row>
    <row r="925" spans="1:2">
      <c r="A925" s="13"/>
      <c r="B925" s="13"/>
    </row>
    <row r="926" spans="1:2">
      <c r="A926" s="13"/>
      <c r="B926" s="13"/>
    </row>
    <row r="927" spans="1:2">
      <c r="A927" s="13"/>
      <c r="B927" s="13"/>
    </row>
    <row r="928" spans="1:2">
      <c r="A928" s="13"/>
      <c r="B928" s="13"/>
    </row>
    <row r="929" spans="1:2">
      <c r="A929" s="13"/>
      <c r="B929" s="13"/>
    </row>
    <row r="930" spans="1:2">
      <c r="A930" s="13"/>
      <c r="B930" s="13"/>
    </row>
    <row r="931" spans="1:2">
      <c r="A931" s="13"/>
      <c r="B931" s="13"/>
    </row>
    <row r="932" spans="1:2">
      <c r="A932" s="13"/>
      <c r="B932" s="13"/>
    </row>
    <row r="933" spans="1:2">
      <c r="A933" s="13"/>
      <c r="B933" s="13"/>
    </row>
    <row r="934" spans="1:2">
      <c r="A934" s="13"/>
      <c r="B934" s="13"/>
    </row>
    <row r="935" spans="1:2">
      <c r="A935" s="13"/>
      <c r="B935" s="13"/>
    </row>
    <row r="936" spans="1:2">
      <c r="A936" s="13"/>
      <c r="B936" s="13"/>
    </row>
    <row r="937" spans="1:2">
      <c r="A937" s="13"/>
      <c r="B937" s="13"/>
    </row>
    <row r="938" spans="1:2">
      <c r="A938" s="13"/>
      <c r="B938" s="13"/>
    </row>
    <row r="939" spans="1:2">
      <c r="A939" s="13"/>
      <c r="B939" s="13"/>
    </row>
    <row r="940" spans="1:2">
      <c r="A940" s="13"/>
      <c r="B940" s="13"/>
    </row>
    <row r="941" spans="1:2">
      <c r="A941" s="13"/>
      <c r="B941" s="13"/>
    </row>
    <row r="942" spans="1:2">
      <c r="A942" s="13"/>
      <c r="B942" s="13"/>
    </row>
    <row r="943" spans="1:2">
      <c r="A943" s="13"/>
      <c r="B943" s="13"/>
    </row>
    <row r="944" spans="1:2">
      <c r="A944" s="13"/>
      <c r="B944" s="13"/>
    </row>
    <row r="945" spans="1:2">
      <c r="A945" s="13"/>
      <c r="B945" s="13"/>
    </row>
    <row r="946" spans="1:2">
      <c r="A946" s="13"/>
      <c r="B946" s="13"/>
    </row>
    <row r="947" spans="1:2">
      <c r="A947" s="13"/>
      <c r="B947" s="13"/>
    </row>
    <row r="948" spans="1:2">
      <c r="A948" s="13"/>
      <c r="B948" s="13"/>
    </row>
    <row r="949" spans="1:2">
      <c r="A949" s="13"/>
      <c r="B949" s="13"/>
    </row>
    <row r="950" spans="1:2">
      <c r="A950" s="13"/>
      <c r="B950" s="13"/>
    </row>
    <row r="951" spans="1:2">
      <c r="A951" s="13"/>
      <c r="B951" s="13"/>
    </row>
    <row r="952" spans="1:2">
      <c r="A952" s="13"/>
      <c r="B952" s="13"/>
    </row>
    <row r="953" spans="1:2">
      <c r="A953" s="13"/>
      <c r="B953" s="13"/>
    </row>
    <row r="954" spans="1:2">
      <c r="A954" s="13"/>
      <c r="B954" s="13"/>
    </row>
    <row r="955" spans="1:2">
      <c r="A955" s="13"/>
      <c r="B955" s="13"/>
    </row>
    <row r="956" spans="1:2">
      <c r="A956" s="13"/>
      <c r="B956" s="13"/>
    </row>
    <row r="957" spans="1:2">
      <c r="A957" s="13"/>
      <c r="B957" s="13"/>
    </row>
    <row r="958" spans="1:2">
      <c r="A958" s="13"/>
      <c r="B958" s="13"/>
    </row>
    <row r="959" spans="1:2">
      <c r="A959" s="13"/>
      <c r="B959" s="13"/>
    </row>
    <row r="960" spans="1:2">
      <c r="A960" s="13"/>
      <c r="B960" s="13"/>
    </row>
    <row r="961" spans="1:2">
      <c r="A961" s="13"/>
      <c r="B961" s="13"/>
    </row>
    <row r="962" spans="1:2">
      <c r="A962" s="13"/>
      <c r="B962" s="13"/>
    </row>
    <row r="963" spans="1:2">
      <c r="A963" s="13"/>
      <c r="B963" s="13"/>
    </row>
    <row r="964" spans="1:2">
      <c r="A964" s="13"/>
      <c r="B964" s="13"/>
    </row>
    <row r="965" spans="1:2">
      <c r="A965" s="13"/>
      <c r="B965" s="13"/>
    </row>
    <row r="966" spans="1:2">
      <c r="A966" s="13"/>
      <c r="B966" s="13"/>
    </row>
    <row r="967" spans="1:2">
      <c r="A967" s="13"/>
      <c r="B967" s="13"/>
    </row>
    <row r="968" spans="1:2">
      <c r="A968" s="13"/>
      <c r="B968" s="13"/>
    </row>
    <row r="969" spans="1:2">
      <c r="A969" s="13"/>
      <c r="B969" s="13"/>
    </row>
    <row r="970" spans="1:2">
      <c r="A970" s="13"/>
      <c r="B970" s="13"/>
    </row>
    <row r="971" spans="1:2">
      <c r="A971" s="13"/>
      <c r="B971" s="13"/>
    </row>
    <row r="972" spans="1:2">
      <c r="A972" s="13"/>
      <c r="B972" s="13"/>
    </row>
    <row r="973" spans="1:2">
      <c r="A973" s="13"/>
      <c r="B973" s="13"/>
    </row>
    <row r="974" spans="1:2">
      <c r="A974" s="13"/>
      <c r="B974" s="13"/>
    </row>
    <row r="975" spans="1:2">
      <c r="A975" s="13"/>
      <c r="B975" s="13"/>
    </row>
    <row r="976" spans="1:2">
      <c r="A976" s="13"/>
      <c r="B976" s="13"/>
    </row>
    <row r="977" spans="1:2">
      <c r="A977" s="13"/>
      <c r="B977" s="13"/>
    </row>
    <row r="978" spans="1:2">
      <c r="A978" s="13"/>
      <c r="B978" s="13"/>
    </row>
    <row r="979" spans="1:2">
      <c r="A979" s="13"/>
      <c r="B979" s="13"/>
    </row>
    <row r="980" spans="1:2">
      <c r="A980" s="13"/>
      <c r="B980" s="13"/>
    </row>
    <row r="981" spans="1:2">
      <c r="A981" s="13"/>
      <c r="B981" s="13"/>
    </row>
    <row r="982" spans="1:2">
      <c r="A982" s="13"/>
      <c r="B982" s="13"/>
    </row>
    <row r="983" spans="1:2">
      <c r="A983" s="13"/>
      <c r="B983" s="13"/>
    </row>
    <row r="984" spans="1:2">
      <c r="A984" s="13"/>
      <c r="B984" s="13"/>
    </row>
    <row r="985" spans="1:2">
      <c r="A985" s="13"/>
      <c r="B985" s="13"/>
    </row>
    <row r="986" spans="1:2">
      <c r="A986" s="13"/>
      <c r="B986" s="13"/>
    </row>
    <row r="987" spans="1:2">
      <c r="A987" s="13"/>
      <c r="B987" s="13"/>
    </row>
    <row r="988" spans="1:2">
      <c r="A988" s="13"/>
      <c r="B988" s="13"/>
    </row>
    <row r="989" spans="1:2">
      <c r="A989" s="13"/>
      <c r="B989" s="13"/>
    </row>
    <row r="990" spans="1:2">
      <c r="A990" s="13"/>
      <c r="B990" s="13"/>
    </row>
    <row r="991" spans="1:2">
      <c r="A991" s="13"/>
      <c r="B991" s="13"/>
    </row>
    <row r="992" spans="1:2">
      <c r="A992" s="13"/>
      <c r="B992" s="13"/>
    </row>
    <row r="993" spans="1:2">
      <c r="A993" s="13"/>
      <c r="B993" s="13"/>
    </row>
    <row r="994" spans="1:2">
      <c r="A994" s="13"/>
      <c r="B994" s="13"/>
    </row>
    <row r="995" spans="1:2">
      <c r="A995" s="13"/>
      <c r="B995" s="13"/>
    </row>
    <row r="996" spans="1:2">
      <c r="A996" s="13"/>
      <c r="B996" s="13"/>
    </row>
    <row r="997" spans="1:2">
      <c r="A997" s="13"/>
      <c r="B997" s="13"/>
    </row>
    <row r="998" spans="1:2">
      <c r="A998" s="13"/>
      <c r="B998" s="13"/>
    </row>
    <row r="999" spans="1:2">
      <c r="A999" s="13"/>
      <c r="B999" s="13"/>
    </row>
    <row r="1000" spans="1:2">
      <c r="A1000" s="13"/>
      <c r="B1000" s="13"/>
    </row>
    <row r="1001" spans="1:2">
      <c r="A1001" s="13"/>
      <c r="B1001" s="13"/>
    </row>
    <row r="1002" spans="1:2">
      <c r="A1002" s="13"/>
      <c r="B1002" s="13"/>
    </row>
    <row r="1003" spans="1:2">
      <c r="A1003" s="13"/>
      <c r="B1003" s="13"/>
    </row>
    <row r="1004" spans="1:2">
      <c r="A1004" s="13"/>
      <c r="B1004" s="13"/>
    </row>
    <row r="1005" spans="1:2">
      <c r="A1005" s="13"/>
      <c r="B1005" s="13"/>
    </row>
    <row r="1006" spans="1:2">
      <c r="A1006" s="13"/>
      <c r="B1006" s="13"/>
    </row>
    <row r="1007" spans="1:2">
      <c r="A1007" s="13"/>
      <c r="B1007" s="13"/>
    </row>
    <row r="1008" spans="1:2">
      <c r="A1008" s="13"/>
      <c r="B1008" s="13"/>
    </row>
    <row r="1009" spans="1:2">
      <c r="A1009" s="13"/>
      <c r="B1009" s="13"/>
    </row>
    <row r="1010" spans="1:2">
      <c r="A1010" s="13"/>
      <c r="B1010" s="13"/>
    </row>
    <row r="1011" spans="1:2">
      <c r="A1011" s="13"/>
      <c r="B1011" s="13"/>
    </row>
    <row r="1012" spans="1:2">
      <c r="A1012" s="13"/>
      <c r="B1012" s="13"/>
    </row>
    <row r="1013" spans="1:2">
      <c r="A1013" s="13"/>
      <c r="B1013" s="13"/>
    </row>
    <row r="1014" spans="1:2">
      <c r="A1014" s="13"/>
      <c r="B1014" s="13"/>
    </row>
    <row r="1015" spans="1:2">
      <c r="A1015" s="13"/>
      <c r="B1015" s="13"/>
    </row>
    <row r="1016" spans="1:2">
      <c r="A1016" s="13"/>
      <c r="B1016" s="13"/>
    </row>
    <row r="1017" spans="1:2">
      <c r="A1017" s="13"/>
      <c r="B1017" s="13"/>
    </row>
    <row r="1018" spans="1:2">
      <c r="A1018" s="13"/>
      <c r="B1018" s="13"/>
    </row>
    <row r="1019" spans="1:2">
      <c r="A1019" s="13"/>
      <c r="B1019" s="13"/>
    </row>
    <row r="1020" spans="1:2">
      <c r="A1020" s="13"/>
      <c r="B1020" s="13"/>
    </row>
    <row r="1021" spans="1:2">
      <c r="A1021" s="13"/>
      <c r="B1021" s="13"/>
    </row>
    <row r="1022" spans="1:2">
      <c r="A1022" s="13"/>
      <c r="B1022" s="13"/>
    </row>
    <row r="1023" spans="1:2">
      <c r="A1023" s="13"/>
      <c r="B1023" s="13"/>
    </row>
    <row r="1024" spans="1:2">
      <c r="A1024" s="13"/>
      <c r="B1024" s="13"/>
    </row>
    <row r="1025" spans="1:2">
      <c r="A1025" s="13"/>
      <c r="B1025" s="13"/>
    </row>
    <row r="1026" spans="1:2">
      <c r="A1026" s="13"/>
      <c r="B1026" s="13"/>
    </row>
    <row r="1027" spans="1:2">
      <c r="A1027" s="13"/>
      <c r="B1027" s="13"/>
    </row>
    <row r="1028" spans="1:2">
      <c r="A1028" s="13"/>
      <c r="B1028" s="13"/>
    </row>
    <row r="1029" spans="1:2">
      <c r="A1029" s="13"/>
      <c r="B1029" s="13"/>
    </row>
    <row r="1030" spans="1:2">
      <c r="A1030" s="13"/>
      <c r="B1030" s="13"/>
    </row>
    <row r="1031" spans="1:2">
      <c r="A1031" s="13"/>
      <c r="B1031" s="13"/>
    </row>
    <row r="1032" spans="1:2">
      <c r="A1032" s="13"/>
      <c r="B1032" s="13"/>
    </row>
    <row r="1033" spans="1:2">
      <c r="A1033" s="13"/>
      <c r="B1033" s="13"/>
    </row>
    <row r="1034" spans="1:2">
      <c r="A1034" s="13"/>
      <c r="B1034" s="13"/>
    </row>
    <row r="1035" spans="1:2">
      <c r="A1035" s="13"/>
      <c r="B1035" s="13"/>
    </row>
  </sheetData>
  <mergeCells count="15">
    <mergeCell ref="F56:I56"/>
    <mergeCell ref="A1:I1"/>
    <mergeCell ref="A2:I2"/>
    <mergeCell ref="G4:I4"/>
    <mergeCell ref="A5:A7"/>
    <mergeCell ref="B5:B7"/>
    <mergeCell ref="C5:C7"/>
    <mergeCell ref="D5:D7"/>
    <mergeCell ref="E5:G5"/>
    <mergeCell ref="H5:I5"/>
    <mergeCell ref="A3:I3"/>
    <mergeCell ref="E6:E7"/>
    <mergeCell ref="F6:G6"/>
    <mergeCell ref="H6:H7"/>
    <mergeCell ref="I6:I7"/>
  </mergeCells>
  <phoneticPr fontId="0" type="noConversion"/>
  <printOptions horizontalCentered="1"/>
  <pageMargins left="0.4" right="0.4" top="0.7" bottom="0.7" header="0.49" footer="0.2"/>
  <pageSetup paperSize="9" scale="90" orientation="landscape" r:id="rId1"/>
  <headerFooter alignWithMargins="0">
    <oddFooter>&amp;C&amp;P (PL01)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selection activeCell="B60" sqref="B60"/>
    </sheetView>
  </sheetViews>
  <sheetFormatPr defaultColWidth="9" defaultRowHeight="13.2"/>
  <cols>
    <col min="1" max="1" width="6.8984375" style="31" customWidth="1"/>
    <col min="2" max="2" width="54.19921875" style="19" customWidth="1"/>
    <col min="3" max="3" width="10.5" style="19" customWidth="1"/>
    <col min="4" max="4" width="10.3984375" style="19" customWidth="1"/>
    <col min="5" max="5" width="10.19921875" style="19" customWidth="1"/>
    <col min="6" max="6" width="10.09765625" style="19" customWidth="1"/>
    <col min="7" max="7" width="9.69921875" style="19" customWidth="1"/>
    <col min="8" max="8" width="9.8984375" style="19" customWidth="1"/>
    <col min="9" max="9" width="9.09765625" style="19" hidden="1" customWidth="1"/>
    <col min="10" max="26" width="0" style="19" hidden="1" customWidth="1"/>
    <col min="27" max="16384" width="9" style="19"/>
  </cols>
  <sheetData>
    <row r="1" spans="1:27" ht="19.5" customHeight="1">
      <c r="A1" s="190" t="s">
        <v>308</v>
      </c>
      <c r="B1" s="190"/>
      <c r="C1" s="190"/>
      <c r="D1" s="190"/>
      <c r="E1" s="190"/>
      <c r="F1" s="190"/>
      <c r="G1" s="190"/>
      <c r="H1" s="190"/>
    </row>
    <row r="2" spans="1:27" ht="17.25" customHeight="1">
      <c r="A2" s="191" t="s">
        <v>309</v>
      </c>
      <c r="B2" s="191"/>
      <c r="C2" s="191"/>
      <c r="D2" s="191"/>
      <c r="E2" s="191"/>
      <c r="F2" s="191"/>
      <c r="G2" s="191"/>
      <c r="H2" s="191"/>
    </row>
    <row r="3" spans="1:27" ht="17.25" customHeight="1">
      <c r="A3" s="192" t="s">
        <v>504</v>
      </c>
      <c r="B3" s="192"/>
      <c r="C3" s="192"/>
      <c r="D3" s="192"/>
      <c r="E3" s="192"/>
      <c r="F3" s="192"/>
      <c r="G3" s="192"/>
      <c r="H3" s="192"/>
    </row>
    <row r="4" spans="1:27" ht="17.25" customHeight="1">
      <c r="A4" s="54"/>
      <c r="B4" s="54"/>
      <c r="C4" s="54"/>
      <c r="D4" s="54"/>
      <c r="F4" s="38"/>
      <c r="G4" s="38"/>
      <c r="H4" s="38"/>
    </row>
    <row r="5" spans="1:27" s="78" customFormat="1" ht="18" customHeight="1">
      <c r="A5" s="25"/>
      <c r="B5" s="26"/>
      <c r="F5" s="193" t="s">
        <v>97</v>
      </c>
      <c r="G5" s="193"/>
      <c r="H5" s="193"/>
    </row>
    <row r="6" spans="1:27" ht="22.5" customHeight="1">
      <c r="A6" s="197" t="s">
        <v>44</v>
      </c>
      <c r="B6" s="197" t="s">
        <v>45</v>
      </c>
      <c r="C6" s="194" t="s">
        <v>143</v>
      </c>
      <c r="D6" s="196"/>
      <c r="E6" s="194" t="s">
        <v>234</v>
      </c>
      <c r="F6" s="195"/>
      <c r="G6" s="195"/>
      <c r="H6" s="196"/>
    </row>
    <row r="7" spans="1:27" ht="20.25" customHeight="1">
      <c r="A7" s="198"/>
      <c r="B7" s="198" t="s">
        <v>46</v>
      </c>
      <c r="C7" s="197" t="s">
        <v>47</v>
      </c>
      <c r="D7" s="187" t="s">
        <v>48</v>
      </c>
      <c r="E7" s="197" t="s">
        <v>47</v>
      </c>
      <c r="F7" s="187" t="s">
        <v>48</v>
      </c>
      <c r="G7" s="187" t="s">
        <v>49</v>
      </c>
      <c r="H7" s="187" t="s">
        <v>50</v>
      </c>
      <c r="I7" s="50">
        <f>G9+H9</f>
        <v>6605000</v>
      </c>
    </row>
    <row r="8" spans="1:27" ht="7.5" customHeight="1">
      <c r="A8" s="198"/>
      <c r="B8" s="198"/>
      <c r="C8" s="198"/>
      <c r="D8" s="188"/>
      <c r="E8" s="198"/>
      <c r="F8" s="188"/>
      <c r="G8" s="188"/>
      <c r="H8" s="188"/>
    </row>
    <row r="9" spans="1:27" ht="25.5" customHeight="1">
      <c r="A9" s="55"/>
      <c r="B9" s="32" t="s">
        <v>51</v>
      </c>
      <c r="C9" s="33">
        <v>12965177.274909278</v>
      </c>
      <c r="D9" s="33">
        <v>6642274.2749092784</v>
      </c>
      <c r="E9" s="33">
        <f>E10+E20+E46+E47+E48+E49+E50+E51+E52+E53+E54+E55+E56+E57+E58+E59+E60+E61</f>
        <v>14909932</v>
      </c>
      <c r="F9" s="33">
        <f>F10+F20+F46+F47+F48+F49+F50+F51+F52+F53+F54+F55+F56+F57+F58+F59+F60+F61</f>
        <v>8304932</v>
      </c>
      <c r="G9" s="33">
        <f>G10+G20+G46+G47+G48+G49+G50+G51+G52+G53+G54+G55+G56+G57+G58+G61</f>
        <v>4938543</v>
      </c>
      <c r="H9" s="33">
        <f>H10+H20+H46+H47+H48+H49+H50+H51+H52+H53+H54+H55+H56+H57+H58+H61</f>
        <v>1666457</v>
      </c>
      <c r="I9" s="50">
        <f>'Thu NSNN.PL01'!E55</f>
        <v>14909932</v>
      </c>
      <c r="J9" s="50">
        <f>E9-I9</f>
        <v>0</v>
      </c>
      <c r="AA9" s="50"/>
    </row>
    <row r="10" spans="1:27" ht="25.5" customHeight="1">
      <c r="A10" s="27" t="s">
        <v>52</v>
      </c>
      <c r="B10" s="20" t="s">
        <v>53</v>
      </c>
      <c r="C10" s="33">
        <v>2791713</v>
      </c>
      <c r="D10" s="33">
        <v>1933482</v>
      </c>
      <c r="E10" s="33">
        <f>E11+E12+E19</f>
        <v>3438877</v>
      </c>
      <c r="F10" s="33">
        <f>F11+F12+F19</f>
        <v>2458165</v>
      </c>
      <c r="G10" s="33">
        <f>G11+G12</f>
        <v>554023</v>
      </c>
      <c r="H10" s="33">
        <f>H11+H12</f>
        <v>426689</v>
      </c>
      <c r="I10" s="50">
        <f>F9-F10-F47-F56-F58-F59-F60-F61</f>
        <v>4461295</v>
      </c>
    </row>
    <row r="11" spans="1:27" ht="39" customHeight="1">
      <c r="A11" s="52">
        <v>1</v>
      </c>
      <c r="B11" s="53" t="s">
        <v>310</v>
      </c>
      <c r="C11" s="23">
        <v>1684107</v>
      </c>
      <c r="D11" s="23">
        <v>1684107</v>
      </c>
      <c r="E11" s="23">
        <v>2096898</v>
      </c>
      <c r="F11" s="23">
        <v>2096898</v>
      </c>
      <c r="G11" s="23"/>
      <c r="H11" s="23"/>
    </row>
    <row r="12" spans="1:27" ht="25.5" customHeight="1">
      <c r="A12" s="21">
        <v>2</v>
      </c>
      <c r="B12" s="4" t="s">
        <v>58</v>
      </c>
      <c r="C12" s="23">
        <v>1107606</v>
      </c>
      <c r="D12" s="23">
        <v>249375</v>
      </c>
      <c r="E12" s="23">
        <v>1293979</v>
      </c>
      <c r="F12" s="23">
        <v>313267</v>
      </c>
      <c r="G12" s="23">
        <v>554023</v>
      </c>
      <c r="H12" s="23">
        <v>426689</v>
      </c>
    </row>
    <row r="13" spans="1:27" ht="25.5" customHeight="1">
      <c r="A13" s="21"/>
      <c r="B13" s="4" t="s">
        <v>55</v>
      </c>
      <c r="C13" s="23"/>
      <c r="D13" s="23"/>
      <c r="E13" s="23"/>
      <c r="F13" s="23"/>
      <c r="G13" s="23"/>
      <c r="H13" s="23"/>
    </row>
    <row r="14" spans="1:27" ht="25.5" customHeight="1">
      <c r="A14" s="21"/>
      <c r="B14" s="4" t="s">
        <v>222</v>
      </c>
      <c r="C14" s="23">
        <v>7000</v>
      </c>
      <c r="D14" s="23">
        <v>7000</v>
      </c>
      <c r="E14" s="23">
        <v>13000</v>
      </c>
      <c r="F14" s="23">
        <v>13000</v>
      </c>
      <c r="G14" s="23"/>
      <c r="H14" s="23"/>
    </row>
    <row r="15" spans="1:27" ht="25.5" customHeight="1">
      <c r="A15" s="21"/>
      <c r="B15" s="4" t="s">
        <v>223</v>
      </c>
      <c r="C15" s="23">
        <v>146135</v>
      </c>
      <c r="D15" s="23">
        <v>71500</v>
      </c>
      <c r="E15" s="23">
        <v>121000</v>
      </c>
      <c r="F15" s="23">
        <v>45100</v>
      </c>
      <c r="G15" s="23">
        <v>75900</v>
      </c>
      <c r="H15" s="23"/>
    </row>
    <row r="16" spans="1:27" ht="25.5" customHeight="1">
      <c r="A16" s="21"/>
      <c r="B16" s="4" t="s">
        <v>225</v>
      </c>
      <c r="C16" s="23">
        <v>24000</v>
      </c>
      <c r="D16" s="23">
        <v>24000</v>
      </c>
      <c r="E16" s="23">
        <v>69000</v>
      </c>
      <c r="F16" s="23">
        <v>69000</v>
      </c>
      <c r="G16" s="23"/>
      <c r="H16" s="23"/>
    </row>
    <row r="17" spans="1:8" ht="25.5" customHeight="1">
      <c r="A17" s="21"/>
      <c r="B17" s="4" t="s">
        <v>226</v>
      </c>
      <c r="C17" s="23">
        <v>30000</v>
      </c>
      <c r="D17" s="23">
        <v>30000</v>
      </c>
      <c r="E17" s="23">
        <v>30000</v>
      </c>
      <c r="F17" s="23">
        <v>30000</v>
      </c>
      <c r="G17" s="23"/>
      <c r="H17" s="23"/>
    </row>
    <row r="18" spans="1:8" ht="25.5" customHeight="1">
      <c r="A18" s="21"/>
      <c r="B18" s="4" t="s">
        <v>227</v>
      </c>
      <c r="C18" s="23">
        <v>116875</v>
      </c>
      <c r="D18" s="23">
        <v>116875</v>
      </c>
      <c r="E18" s="23">
        <v>1060979</v>
      </c>
      <c r="F18" s="23">
        <v>156167</v>
      </c>
      <c r="G18" s="23"/>
      <c r="H18" s="23"/>
    </row>
    <row r="19" spans="1:8" ht="25.5" customHeight="1">
      <c r="A19" s="21">
        <v>3</v>
      </c>
      <c r="B19" s="4" t="s">
        <v>256</v>
      </c>
      <c r="C19" s="23"/>
      <c r="D19" s="23"/>
      <c r="E19" s="23">
        <v>48000</v>
      </c>
      <c r="F19" s="23">
        <v>48000</v>
      </c>
      <c r="G19" s="23"/>
      <c r="H19" s="23"/>
    </row>
    <row r="20" spans="1:8" s="22" customFormat="1" ht="24.9" customHeight="1">
      <c r="A20" s="27" t="s">
        <v>59</v>
      </c>
      <c r="B20" s="20" t="s">
        <v>60</v>
      </c>
      <c r="C20" s="2">
        <f t="shared" ref="C20:H20" si="0">SUM(C21:C45)</f>
        <v>8883411.2749092784</v>
      </c>
      <c r="D20" s="2">
        <f t="shared" si="0"/>
        <v>3529996.2749092788</v>
      </c>
      <c r="E20" s="2">
        <f t="shared" si="0"/>
        <v>9421327</v>
      </c>
      <c r="F20" s="2">
        <f t="shared" si="0"/>
        <v>3902327</v>
      </c>
      <c r="G20" s="2">
        <f t="shared" si="0"/>
        <v>4306084</v>
      </c>
      <c r="H20" s="2">
        <f t="shared" si="0"/>
        <v>1212916</v>
      </c>
    </row>
    <row r="21" spans="1:8" s="22" customFormat="1" ht="24" customHeight="1">
      <c r="A21" s="21">
        <v>1</v>
      </c>
      <c r="B21" s="4" t="s">
        <v>145</v>
      </c>
      <c r="C21" s="1">
        <v>1933515.414909279</v>
      </c>
      <c r="D21" s="1">
        <v>722966.41490927897</v>
      </c>
      <c r="E21" s="1">
        <v>2016472</v>
      </c>
      <c r="F21" s="1">
        <v>762671</v>
      </c>
      <c r="G21" s="1">
        <v>320145</v>
      </c>
      <c r="H21" s="1">
        <v>933656</v>
      </c>
    </row>
    <row r="22" spans="1:8" s="22" customFormat="1" ht="24" customHeight="1">
      <c r="A22" s="21">
        <v>2</v>
      </c>
      <c r="B22" s="4" t="s">
        <v>144</v>
      </c>
      <c r="C22" s="1">
        <v>3700928.86</v>
      </c>
      <c r="D22" s="1">
        <v>1034487.86</v>
      </c>
      <c r="E22" s="1">
        <v>3787542</v>
      </c>
      <c r="F22" s="1">
        <v>1100752</v>
      </c>
      <c r="G22" s="1">
        <v>2686790</v>
      </c>
      <c r="H22" s="1"/>
    </row>
    <row r="23" spans="1:8" s="22" customFormat="1" ht="24" customHeight="1">
      <c r="A23" s="21">
        <v>3</v>
      </c>
      <c r="B23" s="4" t="s">
        <v>63</v>
      </c>
      <c r="C23" s="1">
        <v>534000</v>
      </c>
      <c r="D23" s="1">
        <v>347339</v>
      </c>
      <c r="E23" s="1">
        <v>536177</v>
      </c>
      <c r="F23" s="1">
        <v>359047</v>
      </c>
      <c r="G23" s="1">
        <v>177130</v>
      </c>
      <c r="H23" s="1"/>
    </row>
    <row r="24" spans="1:8" s="22" customFormat="1" ht="24" customHeight="1">
      <c r="A24" s="21">
        <v>4</v>
      </c>
      <c r="B24" s="4" t="s">
        <v>64</v>
      </c>
      <c r="C24" s="1">
        <v>107932</v>
      </c>
      <c r="D24" s="1">
        <v>62728</v>
      </c>
      <c r="E24" s="1">
        <v>155190</v>
      </c>
      <c r="F24" s="1">
        <v>103986</v>
      </c>
      <c r="G24" s="1">
        <v>19421</v>
      </c>
      <c r="H24" s="1">
        <v>31783</v>
      </c>
    </row>
    <row r="25" spans="1:8" s="22" customFormat="1" ht="24" customHeight="1">
      <c r="A25" s="21">
        <v>5</v>
      </c>
      <c r="B25" s="4" t="s">
        <v>65</v>
      </c>
      <c r="C25" s="1">
        <v>38050</v>
      </c>
      <c r="D25" s="1">
        <v>24400</v>
      </c>
      <c r="E25" s="1">
        <v>54000</v>
      </c>
      <c r="F25" s="1">
        <v>40350</v>
      </c>
      <c r="G25" s="1">
        <v>13650</v>
      </c>
      <c r="H25" s="1"/>
    </row>
    <row r="26" spans="1:8" s="22" customFormat="1" ht="24" customHeight="1">
      <c r="A26" s="21">
        <v>6</v>
      </c>
      <c r="B26" s="4" t="s">
        <v>66</v>
      </c>
      <c r="C26" s="1">
        <v>4500</v>
      </c>
      <c r="D26" s="1">
        <v>4500</v>
      </c>
      <c r="E26" s="1">
        <v>6800</v>
      </c>
      <c r="F26" s="1">
        <v>6800</v>
      </c>
      <c r="G26" s="1"/>
      <c r="H26" s="1"/>
    </row>
    <row r="27" spans="1:8" s="22" customFormat="1" ht="24" customHeight="1">
      <c r="A27" s="21">
        <v>7</v>
      </c>
      <c r="B27" s="4" t="s">
        <v>67</v>
      </c>
      <c r="C27" s="1">
        <v>37952</v>
      </c>
      <c r="D27" s="1">
        <v>37952</v>
      </c>
      <c r="E27" s="1">
        <v>39573</v>
      </c>
      <c r="F27" s="1">
        <v>39573</v>
      </c>
      <c r="G27" s="1"/>
      <c r="H27" s="1"/>
    </row>
    <row r="28" spans="1:8" s="22" customFormat="1" ht="24" customHeight="1">
      <c r="A28" s="21">
        <v>8</v>
      </c>
      <c r="B28" s="4" t="s">
        <v>68</v>
      </c>
      <c r="C28" s="1">
        <v>1015510</v>
      </c>
      <c r="D28" s="1">
        <v>490776</v>
      </c>
      <c r="E28" s="1">
        <v>1066271</v>
      </c>
      <c r="F28" s="1">
        <v>531531</v>
      </c>
      <c r="G28" s="1">
        <v>414381</v>
      </c>
      <c r="H28" s="1">
        <v>120359</v>
      </c>
    </row>
    <row r="29" spans="1:8" s="22" customFormat="1" ht="24" customHeight="1">
      <c r="A29" s="21">
        <v>9</v>
      </c>
      <c r="B29" s="4" t="s">
        <v>69</v>
      </c>
      <c r="C29" s="1">
        <v>129522</v>
      </c>
      <c r="D29" s="1">
        <v>72100</v>
      </c>
      <c r="E29" s="1">
        <v>151627</v>
      </c>
      <c r="F29" s="1">
        <v>94100</v>
      </c>
      <c r="G29" s="1">
        <v>15404</v>
      </c>
      <c r="H29" s="1">
        <v>42123</v>
      </c>
    </row>
    <row r="30" spans="1:8" s="22" customFormat="1" ht="24" customHeight="1">
      <c r="A30" s="21">
        <v>10</v>
      </c>
      <c r="B30" s="4" t="s">
        <v>70</v>
      </c>
      <c r="C30" s="1">
        <v>64571</v>
      </c>
      <c r="D30" s="1">
        <v>37500</v>
      </c>
      <c r="E30" s="1">
        <v>78575</v>
      </c>
      <c r="F30" s="1">
        <v>51324</v>
      </c>
      <c r="G30" s="1">
        <v>18415</v>
      </c>
      <c r="H30" s="1">
        <v>8836</v>
      </c>
    </row>
    <row r="31" spans="1:8" s="22" customFormat="1" ht="24" customHeight="1">
      <c r="A31" s="21">
        <v>11</v>
      </c>
      <c r="B31" s="4" t="s">
        <v>61</v>
      </c>
      <c r="C31" s="1">
        <v>832580</v>
      </c>
      <c r="D31" s="1">
        <v>300777</v>
      </c>
      <c r="E31" s="1">
        <v>987751</v>
      </c>
      <c r="F31" s="1">
        <v>360723</v>
      </c>
      <c r="G31" s="1">
        <v>559352</v>
      </c>
      <c r="H31" s="1">
        <v>67676</v>
      </c>
    </row>
    <row r="32" spans="1:8" s="22" customFormat="1" ht="24" customHeight="1">
      <c r="A32" s="29">
        <v>12</v>
      </c>
      <c r="B32" s="4" t="s">
        <v>62</v>
      </c>
      <c r="C32" s="1">
        <v>104120</v>
      </c>
      <c r="D32" s="1">
        <v>45960</v>
      </c>
      <c r="E32" s="1">
        <v>130120</v>
      </c>
      <c r="F32" s="1">
        <v>71960</v>
      </c>
      <c r="G32" s="1">
        <v>58160</v>
      </c>
      <c r="H32" s="1"/>
    </row>
    <row r="33" spans="1:8" s="22" customFormat="1" ht="24" customHeight="1">
      <c r="A33" s="21">
        <v>13</v>
      </c>
      <c r="B33" s="4" t="s">
        <v>138</v>
      </c>
      <c r="C33" s="1">
        <v>90000</v>
      </c>
      <c r="D33" s="1">
        <v>90000</v>
      </c>
      <c r="E33" s="1">
        <v>80000</v>
      </c>
      <c r="F33" s="1">
        <v>80000</v>
      </c>
      <c r="G33" s="1"/>
      <c r="H33" s="1"/>
    </row>
    <row r="34" spans="1:8" s="22" customFormat="1" ht="24" customHeight="1">
      <c r="A34" s="21">
        <v>14</v>
      </c>
      <c r="B34" s="4" t="s">
        <v>71</v>
      </c>
      <c r="C34" s="1">
        <v>25000</v>
      </c>
      <c r="D34" s="1">
        <v>25000</v>
      </c>
      <c r="E34" s="1">
        <v>30000</v>
      </c>
      <c r="F34" s="1">
        <v>30000</v>
      </c>
      <c r="G34" s="1"/>
      <c r="H34" s="1"/>
    </row>
    <row r="35" spans="1:8" s="22" customFormat="1" ht="24" customHeight="1">
      <c r="A35" s="21">
        <v>15</v>
      </c>
      <c r="B35" s="4" t="s">
        <v>72</v>
      </c>
      <c r="C35" s="1">
        <v>40000</v>
      </c>
      <c r="D35" s="1">
        <v>40000</v>
      </c>
      <c r="E35" s="1">
        <v>30000</v>
      </c>
      <c r="F35" s="1">
        <v>30000</v>
      </c>
      <c r="G35" s="1"/>
      <c r="H35" s="1"/>
    </row>
    <row r="36" spans="1:8" s="22" customFormat="1" ht="24" customHeight="1">
      <c r="A36" s="21">
        <v>16</v>
      </c>
      <c r="B36" s="4" t="s">
        <v>73</v>
      </c>
      <c r="C36" s="1">
        <v>1500</v>
      </c>
      <c r="D36" s="1">
        <v>1500</v>
      </c>
      <c r="E36" s="1">
        <v>2000</v>
      </c>
      <c r="F36" s="1">
        <v>2000</v>
      </c>
      <c r="G36" s="1"/>
      <c r="H36" s="1"/>
    </row>
    <row r="37" spans="1:8" s="22" customFormat="1" ht="36" customHeight="1">
      <c r="A37" s="21">
        <v>17</v>
      </c>
      <c r="B37" s="4" t="s">
        <v>146</v>
      </c>
      <c r="C37" s="1">
        <v>20000</v>
      </c>
      <c r="D37" s="1">
        <v>20000</v>
      </c>
      <c r="E37" s="1">
        <v>0</v>
      </c>
      <c r="F37" s="1">
        <v>0</v>
      </c>
      <c r="G37" s="1"/>
      <c r="H37" s="1"/>
    </row>
    <row r="38" spans="1:8" s="22" customFormat="1" ht="36" customHeight="1">
      <c r="A38" s="21">
        <v>18</v>
      </c>
      <c r="B38" s="4" t="s">
        <v>147</v>
      </c>
      <c r="C38" s="1">
        <v>5000</v>
      </c>
      <c r="D38" s="1">
        <v>5000</v>
      </c>
      <c r="E38" s="1">
        <v>5000</v>
      </c>
      <c r="F38" s="1">
        <v>5000</v>
      </c>
      <c r="G38" s="1">
        <v>0</v>
      </c>
      <c r="H38" s="1"/>
    </row>
    <row r="39" spans="1:8" s="22" customFormat="1" ht="24" customHeight="1">
      <c r="A39" s="21">
        <v>19</v>
      </c>
      <c r="B39" s="4" t="s">
        <v>74</v>
      </c>
      <c r="C39" s="1">
        <v>1200</v>
      </c>
      <c r="D39" s="1">
        <v>1200</v>
      </c>
      <c r="E39" s="1">
        <v>1200</v>
      </c>
      <c r="F39" s="1">
        <v>1200</v>
      </c>
      <c r="G39" s="1"/>
      <c r="H39" s="1"/>
    </row>
    <row r="40" spans="1:8" s="22" customFormat="1" ht="24" customHeight="1">
      <c r="A40" s="21">
        <v>20</v>
      </c>
      <c r="B40" s="4" t="s">
        <v>257</v>
      </c>
      <c r="C40" s="1"/>
      <c r="D40" s="1"/>
      <c r="E40" s="1">
        <v>70000</v>
      </c>
      <c r="F40" s="1">
        <v>70000</v>
      </c>
      <c r="G40" s="1"/>
      <c r="H40" s="1"/>
    </row>
    <row r="41" spans="1:8" s="22" customFormat="1" ht="24" customHeight="1">
      <c r="A41" s="21">
        <v>21</v>
      </c>
      <c r="B41" s="4" t="s">
        <v>75</v>
      </c>
      <c r="C41" s="1">
        <v>50000</v>
      </c>
      <c r="D41" s="1">
        <v>50000</v>
      </c>
      <c r="E41" s="1">
        <v>50000</v>
      </c>
      <c r="F41" s="1">
        <v>50000</v>
      </c>
      <c r="G41" s="1"/>
      <c r="H41" s="1"/>
    </row>
    <row r="42" spans="1:8" s="22" customFormat="1" ht="24" customHeight="1">
      <c r="A42" s="21">
        <v>22</v>
      </c>
      <c r="B42" s="4" t="s">
        <v>76</v>
      </c>
      <c r="C42" s="1">
        <v>61720</v>
      </c>
      <c r="D42" s="1">
        <v>30000</v>
      </c>
      <c r="E42" s="1">
        <v>61719</v>
      </c>
      <c r="F42" s="1">
        <v>30000</v>
      </c>
      <c r="G42" s="1">
        <v>23236</v>
      </c>
      <c r="H42" s="1">
        <v>8483</v>
      </c>
    </row>
    <row r="43" spans="1:8" s="22" customFormat="1" ht="24" customHeight="1">
      <c r="A43" s="21">
        <v>23</v>
      </c>
      <c r="B43" s="4" t="s">
        <v>129</v>
      </c>
      <c r="C43" s="1">
        <v>14000</v>
      </c>
      <c r="D43" s="1">
        <v>14000</v>
      </c>
      <c r="E43" s="1">
        <v>0</v>
      </c>
      <c r="F43" s="1">
        <v>0</v>
      </c>
      <c r="G43" s="1"/>
      <c r="H43" s="1"/>
    </row>
    <row r="44" spans="1:8" s="22" customFormat="1" ht="24" customHeight="1">
      <c r="A44" s="21">
        <v>24</v>
      </c>
      <c r="B44" s="4" t="s">
        <v>148</v>
      </c>
      <c r="C44" s="1">
        <v>23000</v>
      </c>
      <c r="D44" s="1">
        <v>23000</v>
      </c>
      <c r="E44" s="1">
        <v>23000</v>
      </c>
      <c r="F44" s="1">
        <v>23000</v>
      </c>
      <c r="G44" s="1"/>
      <c r="H44" s="1"/>
    </row>
    <row r="45" spans="1:8" s="22" customFormat="1" ht="24" customHeight="1">
      <c r="A45" s="21">
        <v>25</v>
      </c>
      <c r="B45" s="4" t="s">
        <v>149</v>
      </c>
      <c r="C45" s="1">
        <v>48810</v>
      </c>
      <c r="D45" s="1">
        <v>48810</v>
      </c>
      <c r="E45" s="1">
        <v>58310</v>
      </c>
      <c r="F45" s="1">
        <v>58310</v>
      </c>
      <c r="G45" s="1"/>
      <c r="H45" s="1"/>
    </row>
    <row r="46" spans="1:8" s="28" customFormat="1" ht="24" customHeight="1">
      <c r="A46" s="27" t="s">
        <v>77</v>
      </c>
      <c r="B46" s="20" t="s">
        <v>79</v>
      </c>
      <c r="C46" s="2">
        <v>260000</v>
      </c>
      <c r="D46" s="2">
        <v>260000</v>
      </c>
      <c r="E46" s="2">
        <v>310000</v>
      </c>
      <c r="F46" s="2">
        <v>310000</v>
      </c>
      <c r="G46" s="2"/>
      <c r="H46" s="2"/>
    </row>
    <row r="47" spans="1:8" s="28" customFormat="1" ht="24" customHeight="1">
      <c r="A47" s="27" t="s">
        <v>78</v>
      </c>
      <c r="B47" s="20" t="s">
        <v>81</v>
      </c>
      <c r="C47" s="2">
        <v>239730</v>
      </c>
      <c r="D47" s="2">
        <v>137673</v>
      </c>
      <c r="E47" s="2">
        <v>248263</v>
      </c>
      <c r="F47" s="2">
        <v>142975</v>
      </c>
      <c r="G47" s="2">
        <v>78436</v>
      </c>
      <c r="H47" s="2">
        <v>26852</v>
      </c>
    </row>
    <row r="48" spans="1:8" s="28" customFormat="1" ht="24" customHeight="1">
      <c r="A48" s="27" t="s">
        <v>80</v>
      </c>
      <c r="B48" s="20" t="s">
        <v>83</v>
      </c>
      <c r="C48" s="2">
        <v>1340</v>
      </c>
      <c r="D48" s="2">
        <v>1340</v>
      </c>
      <c r="E48" s="2">
        <v>1340</v>
      </c>
      <c r="F48" s="2">
        <v>1340</v>
      </c>
      <c r="G48" s="2"/>
      <c r="H48" s="2"/>
    </row>
    <row r="49" spans="1:8" s="28" customFormat="1" ht="24" customHeight="1">
      <c r="A49" s="27" t="s">
        <v>82</v>
      </c>
      <c r="B49" s="20" t="s">
        <v>130</v>
      </c>
      <c r="C49" s="2">
        <v>70000</v>
      </c>
      <c r="D49" s="2">
        <v>70000</v>
      </c>
      <c r="E49" s="2">
        <v>70000</v>
      </c>
      <c r="F49" s="2">
        <v>70000</v>
      </c>
      <c r="G49" s="2"/>
      <c r="H49" s="2"/>
    </row>
    <row r="50" spans="1:8" s="28" customFormat="1" ht="24" customHeight="1">
      <c r="A50" s="27" t="s">
        <v>84</v>
      </c>
      <c r="B50" s="20" t="s">
        <v>131</v>
      </c>
      <c r="C50" s="2">
        <v>0</v>
      </c>
      <c r="D50" s="2"/>
      <c r="E50" s="2">
        <v>125628</v>
      </c>
      <c r="F50" s="2">
        <v>125628</v>
      </c>
      <c r="G50" s="2"/>
      <c r="H50" s="2"/>
    </row>
    <row r="51" spans="1:8" s="28" customFormat="1" ht="24" customHeight="1">
      <c r="A51" s="27" t="s">
        <v>85</v>
      </c>
      <c r="B51" s="20" t="s">
        <v>89</v>
      </c>
      <c r="C51" s="2">
        <v>10000</v>
      </c>
      <c r="D51" s="2">
        <v>10000</v>
      </c>
      <c r="E51" s="2">
        <v>0</v>
      </c>
      <c r="F51" s="2">
        <v>0</v>
      </c>
      <c r="G51" s="2"/>
      <c r="H51" s="2"/>
    </row>
    <row r="52" spans="1:8" s="28" customFormat="1" ht="24" customHeight="1">
      <c r="A52" s="27" t="s">
        <v>86</v>
      </c>
      <c r="B52" s="20" t="s">
        <v>91</v>
      </c>
      <c r="C52" s="2">
        <v>10000</v>
      </c>
      <c r="D52" s="2">
        <v>10000</v>
      </c>
      <c r="E52" s="2">
        <v>10000</v>
      </c>
      <c r="F52" s="2">
        <v>10000</v>
      </c>
      <c r="G52" s="2"/>
      <c r="H52" s="2"/>
    </row>
    <row r="53" spans="1:8" s="28" customFormat="1" ht="24" customHeight="1">
      <c r="A53" s="27" t="s">
        <v>87</v>
      </c>
      <c r="B53" s="20" t="s">
        <v>132</v>
      </c>
      <c r="C53" s="2">
        <v>7000</v>
      </c>
      <c r="D53" s="2">
        <v>7000</v>
      </c>
      <c r="E53" s="2">
        <v>7000</v>
      </c>
      <c r="F53" s="2">
        <v>7000</v>
      </c>
      <c r="G53" s="2"/>
      <c r="H53" s="2"/>
    </row>
    <row r="54" spans="1:8" s="28" customFormat="1" ht="24" customHeight="1">
      <c r="A54" s="27" t="s">
        <v>88</v>
      </c>
      <c r="B54" s="20" t="s">
        <v>94</v>
      </c>
      <c r="C54" s="2">
        <v>25000</v>
      </c>
      <c r="D54" s="2">
        <v>25000</v>
      </c>
      <c r="E54" s="2">
        <v>25000</v>
      </c>
      <c r="F54" s="2">
        <v>25000</v>
      </c>
      <c r="G54" s="2"/>
      <c r="H54" s="2"/>
    </row>
    <row r="55" spans="1:8" s="28" customFormat="1" ht="24" customHeight="1">
      <c r="A55" s="27" t="s">
        <v>90</v>
      </c>
      <c r="B55" s="20" t="s">
        <v>95</v>
      </c>
      <c r="C55" s="2">
        <v>10000</v>
      </c>
      <c r="D55" s="2">
        <v>10000</v>
      </c>
      <c r="E55" s="2">
        <v>10000</v>
      </c>
      <c r="F55" s="2">
        <v>10000</v>
      </c>
      <c r="G55" s="2"/>
      <c r="H55" s="2"/>
    </row>
    <row r="56" spans="1:8" s="28" customFormat="1" ht="36.9" customHeight="1">
      <c r="A56" s="27" t="s">
        <v>92</v>
      </c>
      <c r="B56" s="20" t="s">
        <v>428</v>
      </c>
      <c r="C56" s="2">
        <v>100000</v>
      </c>
      <c r="D56" s="2">
        <v>100000</v>
      </c>
      <c r="E56" s="2">
        <v>220000</v>
      </c>
      <c r="F56" s="2">
        <v>220000</v>
      </c>
      <c r="G56" s="2"/>
      <c r="H56" s="2"/>
    </row>
    <row r="57" spans="1:8" s="28" customFormat="1" ht="26.4" customHeight="1">
      <c r="A57" s="27" t="s">
        <v>93</v>
      </c>
      <c r="B57" s="20" t="s">
        <v>307</v>
      </c>
      <c r="C57" s="2">
        <v>23000</v>
      </c>
      <c r="D57" s="2">
        <v>13800</v>
      </c>
      <c r="E57" s="2">
        <v>0</v>
      </c>
      <c r="F57" s="2"/>
      <c r="G57" s="2"/>
      <c r="H57" s="2"/>
    </row>
    <row r="58" spans="1:8" s="28" customFormat="1" ht="36.75" customHeight="1">
      <c r="A58" s="27" t="s">
        <v>150</v>
      </c>
      <c r="B58" s="20" t="s">
        <v>224</v>
      </c>
      <c r="C58" s="2">
        <v>146458</v>
      </c>
      <c r="D58" s="2">
        <v>146458</v>
      </c>
      <c r="E58" s="2">
        <v>140500</v>
      </c>
      <c r="F58" s="2">
        <v>140500</v>
      </c>
      <c r="G58" s="2"/>
      <c r="H58" s="2"/>
    </row>
    <row r="59" spans="1:8" s="28" customFormat="1" ht="24.9" customHeight="1">
      <c r="A59" s="27" t="s">
        <v>152</v>
      </c>
      <c r="B59" s="20" t="s">
        <v>96</v>
      </c>
      <c r="C59" s="2">
        <v>387525</v>
      </c>
      <c r="D59" s="2">
        <v>387525</v>
      </c>
      <c r="E59" s="2">
        <v>316997</v>
      </c>
      <c r="F59" s="2">
        <v>316997</v>
      </c>
      <c r="G59" s="2"/>
      <c r="H59" s="2"/>
    </row>
    <row r="60" spans="1:8" s="28" customFormat="1" ht="48" customHeight="1">
      <c r="A60" s="27" t="s">
        <v>152</v>
      </c>
      <c r="B60" s="20" t="s">
        <v>298</v>
      </c>
      <c r="C60" s="2"/>
      <c r="D60" s="2"/>
      <c r="E60" s="2">
        <v>165000</v>
      </c>
      <c r="F60" s="2">
        <v>165000</v>
      </c>
      <c r="G60" s="2"/>
      <c r="H60" s="2"/>
    </row>
    <row r="61" spans="1:8" s="28" customFormat="1" ht="35.25" customHeight="1">
      <c r="A61" s="27" t="s">
        <v>255</v>
      </c>
      <c r="B61" s="20" t="s">
        <v>276</v>
      </c>
      <c r="C61" s="2"/>
      <c r="D61" s="2"/>
      <c r="E61" s="2">
        <v>400000</v>
      </c>
      <c r="F61" s="2">
        <v>400000</v>
      </c>
      <c r="G61" s="2"/>
      <c r="H61" s="2"/>
    </row>
    <row r="62" spans="1:8" s="24" customFormat="1" ht="33" customHeight="1">
      <c r="A62" s="30"/>
      <c r="B62" s="34"/>
      <c r="C62" s="5"/>
      <c r="D62" s="5"/>
      <c r="E62" s="173" t="s">
        <v>501</v>
      </c>
      <c r="F62" s="173"/>
      <c r="G62" s="173"/>
      <c r="H62" s="173"/>
    </row>
    <row r="63" spans="1:8" ht="16.8">
      <c r="D63" s="189"/>
      <c r="E63" s="189"/>
      <c r="F63" s="189"/>
      <c r="G63" s="189"/>
      <c r="H63" s="189"/>
    </row>
  </sheetData>
  <mergeCells count="16">
    <mergeCell ref="E62:H62"/>
    <mergeCell ref="G7:G8"/>
    <mergeCell ref="D63:H63"/>
    <mergeCell ref="A1:H1"/>
    <mergeCell ref="A2:H2"/>
    <mergeCell ref="A3:H3"/>
    <mergeCell ref="F5:H5"/>
    <mergeCell ref="E6:H6"/>
    <mergeCell ref="H7:H8"/>
    <mergeCell ref="A6:A8"/>
    <mergeCell ref="B6:B8"/>
    <mergeCell ref="C6:D6"/>
    <mergeCell ref="C7:C8"/>
    <mergeCell ref="D7:D8"/>
    <mergeCell ref="E7:E8"/>
    <mergeCell ref="F7:F8"/>
  </mergeCells>
  <pageMargins left="0.7" right="0.7" top="0.75" bottom="0.75" header="0.3" footer="0.3"/>
  <pageSetup paperSize="9" orientation="landscape" r:id="rId1"/>
  <headerFooter>
    <oddFooter>&amp;C&amp;P (PL02)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"/>
  <sheetViews>
    <sheetView showGridLines="0" workbookViewId="0">
      <selection sqref="A1:O1"/>
    </sheetView>
  </sheetViews>
  <sheetFormatPr defaultColWidth="9" defaultRowHeight="15.6"/>
  <cols>
    <col min="1" max="1" width="5.3984375" style="82" customWidth="1"/>
    <col min="2" max="2" width="28.5" style="82" customWidth="1"/>
    <col min="3" max="3" width="6.59765625" style="82" bestFit="1" customWidth="1"/>
    <col min="4" max="4" width="6.5" style="82" customWidth="1"/>
    <col min="5" max="5" width="8.59765625" style="82" hidden="1" customWidth="1"/>
    <col min="6" max="6" width="8.3984375" style="82" customWidth="1"/>
    <col min="7" max="7" width="7.8984375" style="82" customWidth="1"/>
    <col min="8" max="8" width="7.5" style="82" customWidth="1"/>
    <col min="9" max="9" width="6.5" style="82" customWidth="1"/>
    <col min="10" max="10" width="6.59765625" style="82" bestFit="1" customWidth="1"/>
    <col min="11" max="11" width="6.59765625" style="82" customWidth="1"/>
    <col min="12" max="12" width="7.8984375" style="82" customWidth="1"/>
    <col min="13" max="13" width="7" style="82" customWidth="1"/>
    <col min="14" max="14" width="9.59765625" style="82" customWidth="1"/>
    <col min="15" max="15" width="7.59765625" style="82" customWidth="1"/>
    <col min="16" max="16" width="8.59765625" style="82" bestFit="1" customWidth="1"/>
    <col min="17" max="16384" width="9" style="82"/>
  </cols>
  <sheetData>
    <row r="1" spans="1:16" ht="22.5" customHeight="1">
      <c r="A1" s="199" t="s">
        <v>119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6" ht="24.75" customHeight="1">
      <c r="A2" s="199" t="s">
        <v>275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6" ht="18">
      <c r="A3" s="201" t="s">
        <v>504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16">
      <c r="M4" s="200" t="s">
        <v>97</v>
      </c>
      <c r="N4" s="200"/>
      <c r="O4" s="200"/>
    </row>
    <row r="5" spans="1:16" s="140" customFormat="1" ht="114.75" customHeight="1">
      <c r="A5" s="93" t="s">
        <v>157</v>
      </c>
      <c r="B5" s="93" t="s">
        <v>158</v>
      </c>
      <c r="C5" s="93" t="s">
        <v>274</v>
      </c>
      <c r="D5" s="93" t="s">
        <v>273</v>
      </c>
      <c r="E5" s="139" t="s">
        <v>272</v>
      </c>
      <c r="F5" s="139" t="s">
        <v>159</v>
      </c>
      <c r="G5" s="139" t="s">
        <v>271</v>
      </c>
      <c r="H5" s="139" t="s">
        <v>270</v>
      </c>
      <c r="I5" s="139" t="s">
        <v>160</v>
      </c>
      <c r="J5" s="139" t="s">
        <v>161</v>
      </c>
      <c r="K5" s="139" t="s">
        <v>299</v>
      </c>
      <c r="L5" s="139" t="s">
        <v>162</v>
      </c>
      <c r="M5" s="139" t="s">
        <v>269</v>
      </c>
      <c r="N5" s="139" t="s">
        <v>268</v>
      </c>
      <c r="O5" s="139" t="s">
        <v>163</v>
      </c>
    </row>
    <row r="6" spans="1:16" s="142" customFormat="1" ht="21" customHeight="1">
      <c r="A6" s="141"/>
      <c r="B6" s="94" t="s">
        <v>47</v>
      </c>
      <c r="C6" s="100">
        <f t="shared" ref="C6:K6" si="0">C7+C63+C100+C109+C141</f>
        <v>2038</v>
      </c>
      <c r="D6" s="100">
        <f t="shared" si="0"/>
        <v>1841</v>
      </c>
      <c r="E6" s="100">
        <f t="shared" si="0"/>
        <v>187967.71943404956</v>
      </c>
      <c r="F6" s="100">
        <f t="shared" si="0"/>
        <v>212468.09924536763</v>
      </c>
      <c r="G6" s="100">
        <f t="shared" si="0"/>
        <v>68920</v>
      </c>
      <c r="H6" s="100">
        <f t="shared" si="0"/>
        <v>810</v>
      </c>
      <c r="I6" s="100">
        <f t="shared" si="0"/>
        <v>625</v>
      </c>
      <c r="J6" s="100">
        <f t="shared" si="0"/>
        <v>1074</v>
      </c>
      <c r="K6" s="100">
        <f t="shared" si="0"/>
        <v>600</v>
      </c>
      <c r="L6" s="100">
        <f>L7+L63+L100+L109+L141+L159</f>
        <v>95774</v>
      </c>
      <c r="M6" s="100">
        <f>M7+M63+M100+M109+M141+M159</f>
        <v>4062.05</v>
      </c>
      <c r="N6" s="100">
        <f>N7+N63+N100+N109+N141+N159</f>
        <v>384333.14924536768</v>
      </c>
      <c r="O6" s="100">
        <f>O7+O63+O100+O109+O141+O159</f>
        <v>44665</v>
      </c>
    </row>
    <row r="7" spans="1:16" s="142" customFormat="1" ht="23.25" customHeight="1">
      <c r="A7" s="143" t="s">
        <v>164</v>
      </c>
      <c r="B7" s="97" t="s">
        <v>311</v>
      </c>
      <c r="C7" s="100">
        <f t="shared" ref="C7:O7" si="1">C8+C38</f>
        <v>1537</v>
      </c>
      <c r="D7" s="100">
        <f t="shared" si="1"/>
        <v>1403</v>
      </c>
      <c r="E7" s="100">
        <f t="shared" si="1"/>
        <v>149726.40990479337</v>
      </c>
      <c r="F7" s="100">
        <f t="shared" si="1"/>
        <v>167905.36737236666</v>
      </c>
      <c r="G7" s="100">
        <f t="shared" si="1"/>
        <v>53536</v>
      </c>
      <c r="H7" s="100">
        <f t="shared" si="1"/>
        <v>360</v>
      </c>
      <c r="I7" s="100">
        <f t="shared" si="1"/>
        <v>500</v>
      </c>
      <c r="J7" s="100">
        <f t="shared" si="1"/>
        <v>1050</v>
      </c>
      <c r="K7" s="100">
        <f t="shared" si="1"/>
        <v>600</v>
      </c>
      <c r="L7" s="100">
        <f t="shared" si="1"/>
        <v>55569</v>
      </c>
      <c r="M7" s="100">
        <f t="shared" si="1"/>
        <v>3416.05</v>
      </c>
      <c r="N7" s="100">
        <f t="shared" si="1"/>
        <v>282936.4173723667</v>
      </c>
      <c r="O7" s="100">
        <f t="shared" si="1"/>
        <v>29665</v>
      </c>
    </row>
    <row r="8" spans="1:16" s="142" customFormat="1" ht="23.25" customHeight="1">
      <c r="A8" s="143" t="s">
        <v>165</v>
      </c>
      <c r="B8" s="97" t="s">
        <v>312</v>
      </c>
      <c r="C8" s="100">
        <f t="shared" ref="C8:K8" si="2">SUM(C9:C37)-C15-C30</f>
        <v>910</v>
      </c>
      <c r="D8" s="100">
        <f t="shared" si="2"/>
        <v>846</v>
      </c>
      <c r="E8" s="100">
        <f t="shared" si="2"/>
        <v>87863.953569917343</v>
      </c>
      <c r="F8" s="100">
        <f t="shared" si="2"/>
        <v>96621.101854190507</v>
      </c>
      <c r="G8" s="100">
        <f t="shared" si="2"/>
        <v>32251</v>
      </c>
      <c r="H8" s="100">
        <f t="shared" si="2"/>
        <v>360</v>
      </c>
      <c r="I8" s="100">
        <f t="shared" si="2"/>
        <v>500</v>
      </c>
      <c r="J8" s="100">
        <f t="shared" si="2"/>
        <v>212</v>
      </c>
      <c r="K8" s="100">
        <f t="shared" si="2"/>
        <v>600</v>
      </c>
      <c r="L8" s="100">
        <f>SUM(L9:L37)-L30-L15</f>
        <v>43080</v>
      </c>
      <c r="M8" s="100">
        <f>SUM(M9:M37)-M30-M15</f>
        <v>1751.3</v>
      </c>
      <c r="N8" s="100">
        <f>SUM(N9:N37)-N30-N15</f>
        <v>175375.40185419054</v>
      </c>
      <c r="O8" s="100">
        <f>SUM(O9:O37)-O30-O15</f>
        <v>25905</v>
      </c>
    </row>
    <row r="9" spans="1:16" s="142" customFormat="1" ht="21.9" customHeight="1">
      <c r="A9" s="141">
        <v>1</v>
      </c>
      <c r="B9" s="96" t="s">
        <v>313</v>
      </c>
      <c r="C9" s="144">
        <v>60</v>
      </c>
      <c r="D9" s="144">
        <v>52</v>
      </c>
      <c r="E9" s="101">
        <v>6964.9257600000001</v>
      </c>
      <c r="F9" s="145">
        <f>E9/D9*C9+D9*2.128</f>
        <v>8147.1087999999991</v>
      </c>
      <c r="G9" s="145">
        <v>2322</v>
      </c>
      <c r="H9" s="145"/>
      <c r="I9" s="145">
        <v>25</v>
      </c>
      <c r="J9" s="145">
        <v>16</v>
      </c>
      <c r="K9" s="145">
        <v>30</v>
      </c>
      <c r="L9" s="146"/>
      <c r="M9" s="146">
        <f t="shared" ref="M9:M17" si="3">G9*0.05</f>
        <v>116.10000000000001</v>
      </c>
      <c r="N9" s="145">
        <f>F9+G9+H9+I9+J9+K9+L9+M9</f>
        <v>10656.208799999999</v>
      </c>
      <c r="O9" s="145"/>
    </row>
    <row r="10" spans="1:16" s="142" customFormat="1" ht="21.9" customHeight="1">
      <c r="A10" s="141">
        <v>2</v>
      </c>
      <c r="B10" s="96" t="s">
        <v>314</v>
      </c>
      <c r="C10" s="144">
        <v>32</v>
      </c>
      <c r="D10" s="147">
        <v>29</v>
      </c>
      <c r="E10" s="101">
        <v>2724.0212935537188</v>
      </c>
      <c r="F10" s="145">
        <f>E10/D10*C10+D10*2.128</f>
        <v>3067.5285997834139</v>
      </c>
      <c r="G10" s="145">
        <f t="shared" ref="G10:G13" si="4">C10*35</f>
        <v>1120</v>
      </c>
      <c r="H10" s="145"/>
      <c r="I10" s="145">
        <v>25</v>
      </c>
      <c r="J10" s="145"/>
      <c r="K10" s="145">
        <v>30</v>
      </c>
      <c r="L10" s="146"/>
      <c r="M10" s="146">
        <f t="shared" si="3"/>
        <v>56</v>
      </c>
      <c r="N10" s="145">
        <f t="shared" ref="N10:N74" si="5">F10+G10+H10+I10+J10+K10+L10+M10</f>
        <v>4298.5285997834144</v>
      </c>
      <c r="O10" s="145">
        <v>2550</v>
      </c>
    </row>
    <row r="11" spans="1:16" s="142" customFormat="1" ht="21.9" customHeight="1">
      <c r="A11" s="141">
        <v>3</v>
      </c>
      <c r="B11" s="96" t="s">
        <v>315</v>
      </c>
      <c r="C11" s="144">
        <v>36</v>
      </c>
      <c r="D11" s="144">
        <v>34</v>
      </c>
      <c r="E11" s="101">
        <v>3505.3558800000001</v>
      </c>
      <c r="F11" s="145">
        <f t="shared" ref="F11:F74" si="6">E11/D11*C11+D11*2.128</f>
        <v>3783.905284705882</v>
      </c>
      <c r="G11" s="145">
        <f t="shared" si="4"/>
        <v>1260</v>
      </c>
      <c r="H11" s="145"/>
      <c r="I11" s="145">
        <v>25</v>
      </c>
      <c r="J11" s="145">
        <v>8</v>
      </c>
      <c r="K11" s="145">
        <v>30</v>
      </c>
      <c r="L11" s="146"/>
      <c r="M11" s="146">
        <f t="shared" si="3"/>
        <v>63</v>
      </c>
      <c r="N11" s="145">
        <f t="shared" si="5"/>
        <v>5169.905284705882</v>
      </c>
      <c r="O11" s="145">
        <v>1400</v>
      </c>
    </row>
    <row r="12" spans="1:16" s="142" customFormat="1" ht="21.9" customHeight="1">
      <c r="A12" s="141">
        <v>4</v>
      </c>
      <c r="B12" s="96" t="s">
        <v>316</v>
      </c>
      <c r="C12" s="144">
        <v>38</v>
      </c>
      <c r="D12" s="147">
        <v>32</v>
      </c>
      <c r="E12" s="101">
        <v>3807.3547199999998</v>
      </c>
      <c r="F12" s="145">
        <f t="shared" si="6"/>
        <v>4589.3297299999995</v>
      </c>
      <c r="G12" s="145">
        <f t="shared" si="4"/>
        <v>1330</v>
      </c>
      <c r="H12" s="145"/>
      <c r="I12" s="145">
        <v>25</v>
      </c>
      <c r="J12" s="145">
        <v>0</v>
      </c>
      <c r="K12" s="145">
        <v>30</v>
      </c>
      <c r="L12" s="146">
        <v>4000</v>
      </c>
      <c r="M12" s="146">
        <f t="shared" si="3"/>
        <v>66.5</v>
      </c>
      <c r="N12" s="145">
        <f>F12+G12+H12+I12+J12+K12+L12+M12</f>
        <v>10040.829729999999</v>
      </c>
      <c r="O12" s="145"/>
    </row>
    <row r="13" spans="1:16" s="142" customFormat="1" ht="21.9" customHeight="1">
      <c r="A13" s="141">
        <v>5</v>
      </c>
      <c r="B13" s="148" t="s">
        <v>166</v>
      </c>
      <c r="C13" s="101"/>
      <c r="D13" s="101"/>
      <c r="E13" s="101"/>
      <c r="F13" s="145"/>
      <c r="G13" s="145">
        <f t="shared" si="4"/>
        <v>0</v>
      </c>
      <c r="H13" s="145"/>
      <c r="I13" s="145"/>
      <c r="J13" s="145">
        <v>0</v>
      </c>
      <c r="K13" s="145"/>
      <c r="L13" s="146">
        <v>740</v>
      </c>
      <c r="M13" s="146">
        <f t="shared" si="3"/>
        <v>0</v>
      </c>
      <c r="N13" s="145">
        <f t="shared" si="5"/>
        <v>740</v>
      </c>
      <c r="O13" s="145"/>
    </row>
    <row r="14" spans="1:16" s="142" customFormat="1" ht="21.9" customHeight="1">
      <c r="A14" s="141">
        <v>6</v>
      </c>
      <c r="B14" s="96" t="s">
        <v>317</v>
      </c>
      <c r="C14" s="144">
        <v>43</v>
      </c>
      <c r="D14" s="144">
        <v>42</v>
      </c>
      <c r="E14" s="101">
        <v>4776.5960638016531</v>
      </c>
      <c r="F14" s="145">
        <f t="shared" si="6"/>
        <v>4979.7005415112162</v>
      </c>
      <c r="G14" s="145">
        <v>1592</v>
      </c>
      <c r="H14" s="145"/>
      <c r="I14" s="145">
        <v>25</v>
      </c>
      <c r="J14" s="145">
        <v>88</v>
      </c>
      <c r="K14" s="145">
        <v>30</v>
      </c>
      <c r="L14" s="146">
        <f>3000+150</f>
        <v>3150</v>
      </c>
      <c r="M14" s="146">
        <f t="shared" si="3"/>
        <v>79.600000000000009</v>
      </c>
      <c r="N14" s="145">
        <f t="shared" si="5"/>
        <v>9944.3005415112166</v>
      </c>
      <c r="O14" s="145">
        <v>10000</v>
      </c>
    </row>
    <row r="15" spans="1:16" s="153" customFormat="1" ht="21.9" customHeight="1">
      <c r="A15" s="149"/>
      <c r="B15" s="150" t="s">
        <v>167</v>
      </c>
      <c r="C15" s="102"/>
      <c r="D15" s="102"/>
      <c r="E15" s="102"/>
      <c r="F15" s="145"/>
      <c r="G15" s="145">
        <f t="shared" ref="G15:G37" si="7">C15*35</f>
        <v>0</v>
      </c>
      <c r="H15" s="151"/>
      <c r="I15" s="151"/>
      <c r="J15" s="151">
        <v>0</v>
      </c>
      <c r="K15" s="145"/>
      <c r="L15" s="152">
        <v>3000</v>
      </c>
      <c r="M15" s="146">
        <f t="shared" si="3"/>
        <v>0</v>
      </c>
      <c r="N15" s="145">
        <f t="shared" si="5"/>
        <v>3000</v>
      </c>
      <c r="O15" s="151"/>
      <c r="P15" s="142"/>
    </row>
    <row r="16" spans="1:16" s="142" customFormat="1" ht="21.9" customHeight="1">
      <c r="A16" s="141">
        <v>7</v>
      </c>
      <c r="B16" s="96" t="s">
        <v>435</v>
      </c>
      <c r="C16" s="144">
        <v>51</v>
      </c>
      <c r="D16" s="144">
        <v>51</v>
      </c>
      <c r="E16" s="101">
        <v>4884.9964800000007</v>
      </c>
      <c r="F16" s="145">
        <f t="shared" si="6"/>
        <v>4993.5244800000009</v>
      </c>
      <c r="G16" s="145">
        <f t="shared" si="7"/>
        <v>1785</v>
      </c>
      <c r="H16" s="145"/>
      <c r="I16" s="145">
        <v>25</v>
      </c>
      <c r="J16" s="145">
        <v>6</v>
      </c>
      <c r="K16" s="145">
        <v>30</v>
      </c>
      <c r="L16" s="146">
        <v>1000</v>
      </c>
      <c r="M16" s="146">
        <f t="shared" si="3"/>
        <v>89.25</v>
      </c>
      <c r="N16" s="145">
        <f t="shared" si="5"/>
        <v>7928.7744800000009</v>
      </c>
      <c r="O16" s="145">
        <v>720</v>
      </c>
    </row>
    <row r="17" spans="1:15" s="142" customFormat="1" ht="21.9" customHeight="1">
      <c r="A17" s="141">
        <v>8</v>
      </c>
      <c r="B17" s="96" t="s">
        <v>318</v>
      </c>
      <c r="C17" s="144">
        <v>70</v>
      </c>
      <c r="D17" s="144">
        <v>68</v>
      </c>
      <c r="E17" s="101">
        <v>6736</v>
      </c>
      <c r="F17" s="145">
        <f t="shared" si="6"/>
        <v>7078.8216470588231</v>
      </c>
      <c r="G17" s="145">
        <f t="shared" si="7"/>
        <v>2450</v>
      </c>
      <c r="H17" s="145"/>
      <c r="I17" s="145">
        <v>25</v>
      </c>
      <c r="J17" s="145">
        <v>14</v>
      </c>
      <c r="K17" s="145">
        <v>30</v>
      </c>
      <c r="L17" s="146">
        <v>1300</v>
      </c>
      <c r="M17" s="146">
        <f t="shared" si="3"/>
        <v>122.5</v>
      </c>
      <c r="N17" s="145">
        <f t="shared" si="5"/>
        <v>11020.321647058823</v>
      </c>
      <c r="O17" s="145"/>
    </row>
    <row r="18" spans="1:15" s="142" customFormat="1" ht="21.9" customHeight="1">
      <c r="A18" s="141"/>
      <c r="B18" s="150" t="s">
        <v>167</v>
      </c>
      <c r="C18" s="144"/>
      <c r="D18" s="144"/>
      <c r="E18" s="101"/>
      <c r="F18" s="145"/>
      <c r="G18" s="145"/>
      <c r="H18" s="145"/>
      <c r="I18" s="145"/>
      <c r="J18" s="145"/>
      <c r="K18" s="145"/>
      <c r="L18" s="146">
        <v>1000</v>
      </c>
      <c r="M18" s="146"/>
      <c r="N18" s="145">
        <f t="shared" si="5"/>
        <v>1000</v>
      </c>
      <c r="O18" s="145"/>
    </row>
    <row r="19" spans="1:15" s="142" customFormat="1" ht="21.9" customHeight="1">
      <c r="A19" s="141">
        <v>9</v>
      </c>
      <c r="B19" s="96" t="s">
        <v>319</v>
      </c>
      <c r="C19" s="144">
        <v>47</v>
      </c>
      <c r="D19" s="144">
        <v>41</v>
      </c>
      <c r="E19" s="101">
        <v>4443</v>
      </c>
      <c r="F19" s="145">
        <f t="shared" si="6"/>
        <v>5180.4431219512189</v>
      </c>
      <c r="G19" s="145">
        <f t="shared" si="7"/>
        <v>1645</v>
      </c>
      <c r="H19" s="145"/>
      <c r="I19" s="145">
        <v>25</v>
      </c>
      <c r="J19" s="145">
        <v>10</v>
      </c>
      <c r="K19" s="145">
        <v>30</v>
      </c>
      <c r="L19" s="146">
        <v>100</v>
      </c>
      <c r="M19" s="146">
        <f>G19*0.05</f>
        <v>82.25</v>
      </c>
      <c r="N19" s="145">
        <f t="shared" si="5"/>
        <v>7072.6931219512189</v>
      </c>
      <c r="O19" s="145">
        <v>150</v>
      </c>
    </row>
    <row r="20" spans="1:15" s="142" customFormat="1" ht="21.9" customHeight="1">
      <c r="A20" s="141">
        <v>10</v>
      </c>
      <c r="B20" s="96" t="s">
        <v>320</v>
      </c>
      <c r="C20" s="144">
        <v>35</v>
      </c>
      <c r="D20" s="144">
        <v>32</v>
      </c>
      <c r="E20" s="101">
        <v>2864.3752413223142</v>
      </c>
      <c r="F20" s="145">
        <f t="shared" si="6"/>
        <v>3201.0064201962809</v>
      </c>
      <c r="G20" s="145">
        <f t="shared" si="7"/>
        <v>1225</v>
      </c>
      <c r="H20" s="145"/>
      <c r="I20" s="145">
        <v>25</v>
      </c>
      <c r="J20" s="145">
        <v>4</v>
      </c>
      <c r="K20" s="145">
        <v>30</v>
      </c>
      <c r="L20" s="146">
        <v>350</v>
      </c>
      <c r="M20" s="146">
        <v>200</v>
      </c>
      <c r="N20" s="145">
        <f t="shared" si="5"/>
        <v>5035.0064201962814</v>
      </c>
      <c r="O20" s="145">
        <v>1500</v>
      </c>
    </row>
    <row r="21" spans="1:15" s="142" customFormat="1" ht="21.9" customHeight="1">
      <c r="A21" s="141">
        <v>11</v>
      </c>
      <c r="B21" s="96" t="s">
        <v>321</v>
      </c>
      <c r="C21" s="154">
        <v>54</v>
      </c>
      <c r="D21" s="155">
        <v>49</v>
      </c>
      <c r="E21" s="101">
        <v>4957</v>
      </c>
      <c r="F21" s="145">
        <f t="shared" si="6"/>
        <v>5567.0883265306129</v>
      </c>
      <c r="G21" s="145">
        <f t="shared" si="7"/>
        <v>1890</v>
      </c>
      <c r="H21" s="145"/>
      <c r="I21" s="145">
        <v>25</v>
      </c>
      <c r="J21" s="145">
        <v>14</v>
      </c>
      <c r="K21" s="145">
        <v>30</v>
      </c>
      <c r="L21" s="146">
        <v>330</v>
      </c>
      <c r="M21" s="146">
        <f t="shared" ref="M21:M37" si="8">G21*0.05</f>
        <v>94.5</v>
      </c>
      <c r="N21" s="145">
        <f t="shared" si="5"/>
        <v>7950.5883265306129</v>
      </c>
      <c r="O21" s="145">
        <v>15</v>
      </c>
    </row>
    <row r="22" spans="1:15" s="142" customFormat="1" ht="21.9" customHeight="1">
      <c r="A22" s="141">
        <v>12</v>
      </c>
      <c r="B22" s="96" t="s">
        <v>322</v>
      </c>
      <c r="C22" s="144">
        <v>45</v>
      </c>
      <c r="D22" s="144">
        <v>43</v>
      </c>
      <c r="E22" s="101">
        <v>3945</v>
      </c>
      <c r="F22" s="145">
        <f t="shared" si="6"/>
        <v>4219.9923720930228</v>
      </c>
      <c r="G22" s="145">
        <f t="shared" si="7"/>
        <v>1575</v>
      </c>
      <c r="H22" s="145"/>
      <c r="I22" s="145">
        <v>25</v>
      </c>
      <c r="J22" s="145">
        <v>8</v>
      </c>
      <c r="K22" s="145">
        <v>30</v>
      </c>
      <c r="L22" s="146"/>
      <c r="M22" s="146">
        <f t="shared" si="8"/>
        <v>78.75</v>
      </c>
      <c r="N22" s="145">
        <f t="shared" si="5"/>
        <v>5936.7423720930228</v>
      </c>
      <c r="O22" s="145">
        <v>241</v>
      </c>
    </row>
    <row r="23" spans="1:15" s="142" customFormat="1" ht="21.9" customHeight="1">
      <c r="A23" s="141">
        <v>13</v>
      </c>
      <c r="B23" s="96" t="s">
        <v>323</v>
      </c>
      <c r="C23" s="154">
        <v>47</v>
      </c>
      <c r="D23" s="154">
        <v>47</v>
      </c>
      <c r="E23" s="101">
        <v>4600.7130515702474</v>
      </c>
      <c r="F23" s="145">
        <f t="shared" si="6"/>
        <v>4700.7290515702471</v>
      </c>
      <c r="G23" s="145">
        <f t="shared" si="7"/>
        <v>1645</v>
      </c>
      <c r="H23" s="145"/>
      <c r="I23" s="145">
        <v>25</v>
      </c>
      <c r="J23" s="145">
        <v>6</v>
      </c>
      <c r="K23" s="145">
        <v>30</v>
      </c>
      <c r="L23" s="146"/>
      <c r="M23" s="146">
        <f t="shared" si="8"/>
        <v>82.25</v>
      </c>
      <c r="N23" s="145">
        <f t="shared" si="5"/>
        <v>6488.9790515702471</v>
      </c>
      <c r="O23" s="145"/>
    </row>
    <row r="24" spans="1:15" s="142" customFormat="1" ht="21.9" customHeight="1">
      <c r="A24" s="141">
        <v>14</v>
      </c>
      <c r="B24" s="96" t="s">
        <v>324</v>
      </c>
      <c r="C24" s="144">
        <v>51</v>
      </c>
      <c r="D24" s="144">
        <v>47</v>
      </c>
      <c r="E24" s="101">
        <v>4670</v>
      </c>
      <c r="F24" s="145">
        <f t="shared" si="6"/>
        <v>5167.4628085106378</v>
      </c>
      <c r="G24" s="145">
        <f t="shared" si="7"/>
        <v>1785</v>
      </c>
      <c r="H24" s="145"/>
      <c r="I24" s="145">
        <v>25</v>
      </c>
      <c r="J24" s="145">
        <v>16</v>
      </c>
      <c r="K24" s="145">
        <v>30</v>
      </c>
      <c r="L24" s="146">
        <v>410</v>
      </c>
      <c r="M24" s="146">
        <f t="shared" si="8"/>
        <v>89.25</v>
      </c>
      <c r="N24" s="145">
        <f t="shared" si="5"/>
        <v>7522.7128085106378</v>
      </c>
      <c r="O24" s="145">
        <v>470</v>
      </c>
    </row>
    <row r="25" spans="1:15" s="142" customFormat="1" ht="21.9" customHeight="1">
      <c r="A25" s="141">
        <v>15</v>
      </c>
      <c r="B25" s="96" t="s">
        <v>325</v>
      </c>
      <c r="C25" s="144">
        <v>34</v>
      </c>
      <c r="D25" s="144">
        <v>34</v>
      </c>
      <c r="E25" s="101">
        <v>3377</v>
      </c>
      <c r="F25" s="145">
        <f t="shared" si="6"/>
        <v>3449.3519999999999</v>
      </c>
      <c r="G25" s="145">
        <f t="shared" si="7"/>
        <v>1190</v>
      </c>
      <c r="H25" s="145"/>
      <c r="I25" s="145">
        <v>25</v>
      </c>
      <c r="J25" s="145">
        <v>0</v>
      </c>
      <c r="K25" s="145">
        <v>30</v>
      </c>
      <c r="L25" s="146"/>
      <c r="M25" s="146">
        <f t="shared" si="8"/>
        <v>59.5</v>
      </c>
      <c r="N25" s="145">
        <f t="shared" si="5"/>
        <v>4753.8519999999999</v>
      </c>
      <c r="O25" s="145">
        <v>8209</v>
      </c>
    </row>
    <row r="26" spans="1:15" s="142" customFormat="1" ht="21.9" customHeight="1">
      <c r="A26" s="141">
        <v>16</v>
      </c>
      <c r="B26" s="96" t="s">
        <v>326</v>
      </c>
      <c r="C26" s="144">
        <v>32</v>
      </c>
      <c r="D26" s="144">
        <v>29</v>
      </c>
      <c r="E26" s="101">
        <v>2715</v>
      </c>
      <c r="F26" s="145">
        <f t="shared" si="6"/>
        <v>3057.5740689655172</v>
      </c>
      <c r="G26" s="145">
        <f t="shared" si="7"/>
        <v>1120</v>
      </c>
      <c r="H26" s="145"/>
      <c r="I26" s="145">
        <v>25</v>
      </c>
      <c r="J26" s="145">
        <v>6</v>
      </c>
      <c r="K26" s="145">
        <v>30</v>
      </c>
      <c r="L26" s="146"/>
      <c r="M26" s="146">
        <f t="shared" si="8"/>
        <v>56</v>
      </c>
      <c r="N26" s="145">
        <f t="shared" si="5"/>
        <v>4294.5740689655177</v>
      </c>
      <c r="O26" s="145">
        <v>50</v>
      </c>
    </row>
    <row r="27" spans="1:15" s="142" customFormat="1" ht="21.9" customHeight="1">
      <c r="A27" s="141">
        <v>17</v>
      </c>
      <c r="B27" s="96" t="s">
        <v>327</v>
      </c>
      <c r="C27" s="144">
        <v>33</v>
      </c>
      <c r="D27" s="144">
        <v>32</v>
      </c>
      <c r="E27" s="101">
        <v>3139.4297999999999</v>
      </c>
      <c r="F27" s="145">
        <f t="shared" si="6"/>
        <v>3305.6329812499998</v>
      </c>
      <c r="G27" s="145">
        <f t="shared" si="7"/>
        <v>1155</v>
      </c>
      <c r="H27" s="145"/>
      <c r="I27" s="145">
        <v>25</v>
      </c>
      <c r="J27" s="145">
        <v>8</v>
      </c>
      <c r="K27" s="145">
        <v>30</v>
      </c>
      <c r="L27" s="146">
        <v>450</v>
      </c>
      <c r="M27" s="146">
        <f t="shared" si="8"/>
        <v>57.75</v>
      </c>
      <c r="N27" s="145">
        <f t="shared" si="5"/>
        <v>5031.3829812499998</v>
      </c>
      <c r="O27" s="145"/>
    </row>
    <row r="28" spans="1:15" s="142" customFormat="1" ht="21.9" customHeight="1">
      <c r="A28" s="141">
        <v>18</v>
      </c>
      <c r="B28" s="96" t="s">
        <v>328</v>
      </c>
      <c r="C28" s="144">
        <v>65</v>
      </c>
      <c r="D28" s="144">
        <v>58</v>
      </c>
      <c r="E28" s="101">
        <v>6121.2371999999996</v>
      </c>
      <c r="F28" s="145">
        <f t="shared" si="6"/>
        <v>6983.431206896551</v>
      </c>
      <c r="G28" s="145">
        <f t="shared" si="7"/>
        <v>2275</v>
      </c>
      <c r="H28" s="145"/>
      <c r="I28" s="145">
        <v>25</v>
      </c>
      <c r="J28" s="145">
        <v>0</v>
      </c>
      <c r="K28" s="145">
        <v>30</v>
      </c>
      <c r="L28" s="146">
        <v>11500</v>
      </c>
      <c r="M28" s="146">
        <f t="shared" si="8"/>
        <v>113.75</v>
      </c>
      <c r="N28" s="145">
        <f t="shared" si="5"/>
        <v>20927.181206896552</v>
      </c>
      <c r="O28" s="145"/>
    </row>
    <row r="29" spans="1:15" s="142" customFormat="1" ht="21.9" customHeight="1">
      <c r="A29" s="141">
        <v>19</v>
      </c>
      <c r="B29" s="96" t="s">
        <v>329</v>
      </c>
      <c r="C29" s="154">
        <v>21</v>
      </c>
      <c r="D29" s="154">
        <v>19</v>
      </c>
      <c r="E29" s="101">
        <v>1730.7025487603303</v>
      </c>
      <c r="F29" s="145">
        <f t="shared" si="6"/>
        <v>1953.3137644193125</v>
      </c>
      <c r="G29" s="145">
        <f t="shared" si="7"/>
        <v>735</v>
      </c>
      <c r="H29" s="145">
        <v>90</v>
      </c>
      <c r="I29" s="145">
        <v>25</v>
      </c>
      <c r="J29" s="145">
        <v>4</v>
      </c>
      <c r="K29" s="145">
        <v>30</v>
      </c>
      <c r="L29" s="146">
        <v>5850</v>
      </c>
      <c r="M29" s="146">
        <f t="shared" si="8"/>
        <v>36.75</v>
      </c>
      <c r="N29" s="145">
        <f t="shared" si="5"/>
        <v>8724.0637644193121</v>
      </c>
      <c r="O29" s="145"/>
    </row>
    <row r="30" spans="1:15" s="142" customFormat="1" ht="21.9" customHeight="1">
      <c r="A30" s="141"/>
      <c r="B30" s="96" t="s">
        <v>168</v>
      </c>
      <c r="C30" s="101"/>
      <c r="D30" s="101"/>
      <c r="E30" s="101"/>
      <c r="F30" s="145"/>
      <c r="G30" s="145">
        <f t="shared" si="7"/>
        <v>0</v>
      </c>
      <c r="H30" s="145"/>
      <c r="I30" s="145"/>
      <c r="J30" s="145">
        <v>0</v>
      </c>
      <c r="K30" s="145"/>
      <c r="L30" s="146">
        <v>5000</v>
      </c>
      <c r="M30" s="146">
        <f t="shared" si="8"/>
        <v>0</v>
      </c>
      <c r="N30" s="145">
        <f t="shared" si="5"/>
        <v>5000</v>
      </c>
      <c r="O30" s="145"/>
    </row>
    <row r="31" spans="1:15" s="142" customFormat="1" ht="21.9" customHeight="1">
      <c r="A31" s="141">
        <v>20</v>
      </c>
      <c r="B31" s="96" t="s">
        <v>330</v>
      </c>
      <c r="C31" s="144">
        <v>77</v>
      </c>
      <c r="D31" s="144">
        <v>69</v>
      </c>
      <c r="E31" s="101">
        <v>8361.3925200000012</v>
      </c>
      <c r="F31" s="145">
        <f t="shared" si="6"/>
        <v>9477.6613339130454</v>
      </c>
      <c r="G31" s="145">
        <v>2787</v>
      </c>
      <c r="H31" s="145"/>
      <c r="I31" s="145">
        <v>25</v>
      </c>
      <c r="J31" s="145">
        <v>0</v>
      </c>
      <c r="K31" s="145">
        <v>30</v>
      </c>
      <c r="L31" s="146">
        <v>300</v>
      </c>
      <c r="M31" s="146">
        <f t="shared" si="8"/>
        <v>139.35</v>
      </c>
      <c r="N31" s="145">
        <f t="shared" si="5"/>
        <v>12759.011333913046</v>
      </c>
      <c r="O31" s="145">
        <v>600</v>
      </c>
    </row>
    <row r="32" spans="1:15" s="142" customFormat="1" ht="21.9" customHeight="1">
      <c r="A32" s="141">
        <v>21</v>
      </c>
      <c r="B32" s="96" t="s">
        <v>331</v>
      </c>
      <c r="C32" s="144">
        <v>25</v>
      </c>
      <c r="D32" s="144">
        <v>24</v>
      </c>
      <c r="E32" s="101">
        <v>2322.6792942148763</v>
      </c>
      <c r="F32" s="145">
        <f t="shared" si="6"/>
        <v>2470.5295981404965</v>
      </c>
      <c r="G32" s="145">
        <f t="shared" si="7"/>
        <v>875</v>
      </c>
      <c r="H32" s="145">
        <v>90</v>
      </c>
      <c r="I32" s="145">
        <v>25</v>
      </c>
      <c r="J32" s="145">
        <v>4</v>
      </c>
      <c r="K32" s="145">
        <v>30</v>
      </c>
      <c r="L32" s="146"/>
      <c r="M32" s="146">
        <f t="shared" si="8"/>
        <v>43.75</v>
      </c>
      <c r="N32" s="145">
        <f t="shared" si="5"/>
        <v>3538.2795981404965</v>
      </c>
      <c r="O32" s="145"/>
    </row>
    <row r="33" spans="1:15" s="142" customFormat="1" ht="21.9" customHeight="1">
      <c r="A33" s="141">
        <v>22</v>
      </c>
      <c r="B33" s="96" t="s">
        <v>125</v>
      </c>
      <c r="C33" s="144">
        <v>9</v>
      </c>
      <c r="D33" s="144">
        <v>9</v>
      </c>
      <c r="E33" s="101">
        <v>764.86332000000004</v>
      </c>
      <c r="F33" s="145">
        <f t="shared" si="6"/>
        <v>784.01532000000009</v>
      </c>
      <c r="G33" s="145">
        <f t="shared" si="7"/>
        <v>315</v>
      </c>
      <c r="H33" s="145">
        <v>90</v>
      </c>
      <c r="I33" s="145"/>
      <c r="J33" s="145">
        <v>0</v>
      </c>
      <c r="K33" s="145"/>
      <c r="L33" s="146"/>
      <c r="M33" s="146">
        <f t="shared" si="8"/>
        <v>15.75</v>
      </c>
      <c r="N33" s="145">
        <f t="shared" si="5"/>
        <v>1204.76532</v>
      </c>
      <c r="O33" s="145"/>
    </row>
    <row r="34" spans="1:15" s="142" customFormat="1" ht="21.9" customHeight="1">
      <c r="A34" s="141">
        <v>23</v>
      </c>
      <c r="B34" s="96" t="s">
        <v>126</v>
      </c>
      <c r="C34" s="156">
        <v>5</v>
      </c>
      <c r="D34" s="154">
        <v>5</v>
      </c>
      <c r="E34" s="101">
        <v>452.31039669421489</v>
      </c>
      <c r="F34" s="145">
        <f t="shared" si="6"/>
        <v>462.95039669421487</v>
      </c>
      <c r="G34" s="145">
        <f t="shared" si="7"/>
        <v>175</v>
      </c>
      <c r="H34" s="145">
        <v>90</v>
      </c>
      <c r="I34" s="145"/>
      <c r="J34" s="145">
        <v>0</v>
      </c>
      <c r="K34" s="145"/>
      <c r="L34" s="146"/>
      <c r="M34" s="146">
        <f t="shared" si="8"/>
        <v>8.75</v>
      </c>
      <c r="N34" s="145">
        <f t="shared" si="5"/>
        <v>736.70039669421487</v>
      </c>
      <c r="O34" s="145"/>
    </row>
    <row r="35" spans="1:15" s="142" customFormat="1" ht="36" customHeight="1">
      <c r="A35" s="141">
        <v>24</v>
      </c>
      <c r="B35" s="148" t="s">
        <v>431</v>
      </c>
      <c r="C35" s="102"/>
      <c r="D35" s="101"/>
      <c r="E35" s="101"/>
      <c r="F35" s="145"/>
      <c r="G35" s="145">
        <f t="shared" si="7"/>
        <v>0</v>
      </c>
      <c r="H35" s="145"/>
      <c r="I35" s="145"/>
      <c r="J35" s="145">
        <v>0</v>
      </c>
      <c r="K35" s="145"/>
      <c r="L35" s="146">
        <v>1100</v>
      </c>
      <c r="M35" s="146">
        <f t="shared" si="8"/>
        <v>0</v>
      </c>
      <c r="N35" s="145">
        <f t="shared" si="5"/>
        <v>1100</v>
      </c>
      <c r="O35" s="145"/>
    </row>
    <row r="36" spans="1:15" s="142" customFormat="1" ht="21.9" customHeight="1">
      <c r="A36" s="141">
        <v>25</v>
      </c>
      <c r="B36" s="148" t="s">
        <v>267</v>
      </c>
      <c r="C36" s="102"/>
      <c r="D36" s="101"/>
      <c r="E36" s="101"/>
      <c r="F36" s="145"/>
      <c r="G36" s="145"/>
      <c r="H36" s="145"/>
      <c r="I36" s="145"/>
      <c r="J36" s="145"/>
      <c r="K36" s="145"/>
      <c r="L36" s="146">
        <v>1500</v>
      </c>
      <c r="M36" s="146">
        <f t="shared" si="8"/>
        <v>0</v>
      </c>
      <c r="N36" s="145">
        <f t="shared" si="5"/>
        <v>1500</v>
      </c>
      <c r="O36" s="145"/>
    </row>
    <row r="37" spans="1:15" s="142" customFormat="1" ht="36" customHeight="1">
      <c r="A37" s="141">
        <v>26</v>
      </c>
      <c r="B37" s="148" t="s">
        <v>332</v>
      </c>
      <c r="C37" s="102"/>
      <c r="D37" s="101"/>
      <c r="E37" s="101"/>
      <c r="F37" s="145"/>
      <c r="G37" s="145">
        <f t="shared" si="7"/>
        <v>0</v>
      </c>
      <c r="H37" s="145"/>
      <c r="I37" s="145"/>
      <c r="J37" s="145">
        <v>0</v>
      </c>
      <c r="K37" s="145"/>
      <c r="L37" s="146">
        <v>10000</v>
      </c>
      <c r="M37" s="146">
        <f t="shared" si="8"/>
        <v>0</v>
      </c>
      <c r="N37" s="145">
        <f t="shared" si="5"/>
        <v>10000</v>
      </c>
      <c r="O37" s="145"/>
    </row>
    <row r="38" spans="1:15" s="142" customFormat="1" ht="21.9" customHeight="1">
      <c r="A38" s="143" t="s">
        <v>169</v>
      </c>
      <c r="B38" s="97" t="s">
        <v>333</v>
      </c>
      <c r="C38" s="100">
        <f t="shared" ref="C38:N38" si="9">SUM(C39:C62)-C40-C60-C61</f>
        <v>627</v>
      </c>
      <c r="D38" s="100">
        <f t="shared" si="9"/>
        <v>557</v>
      </c>
      <c r="E38" s="100">
        <f t="shared" si="9"/>
        <v>61862.456334876042</v>
      </c>
      <c r="F38" s="100">
        <f t="shared" si="9"/>
        <v>71284.265518176151</v>
      </c>
      <c r="G38" s="100">
        <f t="shared" si="9"/>
        <v>21285</v>
      </c>
      <c r="H38" s="100">
        <f t="shared" si="9"/>
        <v>0</v>
      </c>
      <c r="I38" s="100">
        <f t="shared" si="9"/>
        <v>0</v>
      </c>
      <c r="J38" s="100">
        <f t="shared" si="9"/>
        <v>838</v>
      </c>
      <c r="K38" s="100">
        <f t="shared" si="9"/>
        <v>0</v>
      </c>
      <c r="L38" s="100">
        <f t="shared" si="9"/>
        <v>12489</v>
      </c>
      <c r="M38" s="100">
        <f t="shared" si="9"/>
        <v>1664.75</v>
      </c>
      <c r="N38" s="100">
        <f t="shared" si="9"/>
        <v>107561.01551817617</v>
      </c>
      <c r="O38" s="100">
        <f t="shared" ref="O38" si="10">SUM(O39:O62)-O40-O60-O61</f>
        <v>3760</v>
      </c>
    </row>
    <row r="39" spans="1:15" s="142" customFormat="1" ht="21.9" customHeight="1">
      <c r="A39" s="141">
        <v>24</v>
      </c>
      <c r="B39" s="96" t="s">
        <v>334</v>
      </c>
      <c r="C39" s="144">
        <v>12</v>
      </c>
      <c r="D39" s="144">
        <v>10</v>
      </c>
      <c r="E39" s="101">
        <v>1005.7756800000002</v>
      </c>
      <c r="F39" s="145">
        <f t="shared" si="6"/>
        <v>1228.210816</v>
      </c>
      <c r="G39" s="145">
        <f>C39*30</f>
        <v>360</v>
      </c>
      <c r="H39" s="145"/>
      <c r="I39" s="145"/>
      <c r="J39" s="145">
        <v>0</v>
      </c>
      <c r="K39" s="145"/>
      <c r="L39" s="146">
        <v>2063</v>
      </c>
      <c r="M39" s="146">
        <f t="shared" ref="M39:M47" si="11">G39*0.05</f>
        <v>18</v>
      </c>
      <c r="N39" s="145">
        <f t="shared" si="5"/>
        <v>3669.2108159999998</v>
      </c>
      <c r="O39" s="145"/>
    </row>
    <row r="40" spans="1:15" s="142" customFormat="1" ht="21.9" customHeight="1">
      <c r="A40" s="141"/>
      <c r="B40" s="96" t="s">
        <v>170</v>
      </c>
      <c r="C40" s="101"/>
      <c r="D40" s="101"/>
      <c r="E40" s="101"/>
      <c r="F40" s="145"/>
      <c r="G40" s="145">
        <f t="shared" ref="G40:G99" si="12">C40*30</f>
        <v>0</v>
      </c>
      <c r="H40" s="145"/>
      <c r="I40" s="145"/>
      <c r="J40" s="145">
        <v>0</v>
      </c>
      <c r="K40" s="145"/>
      <c r="L40" s="146">
        <v>1800</v>
      </c>
      <c r="M40" s="146">
        <f t="shared" si="11"/>
        <v>0</v>
      </c>
      <c r="N40" s="145">
        <f t="shared" si="5"/>
        <v>1800</v>
      </c>
      <c r="O40" s="145"/>
    </row>
    <row r="41" spans="1:15" s="142" customFormat="1" ht="21.9" customHeight="1">
      <c r="A41" s="141">
        <v>25</v>
      </c>
      <c r="B41" s="96" t="s">
        <v>335</v>
      </c>
      <c r="C41" s="144">
        <v>12</v>
      </c>
      <c r="D41" s="144">
        <v>11</v>
      </c>
      <c r="E41" s="101">
        <v>1133.05296</v>
      </c>
      <c r="F41" s="145">
        <f t="shared" si="6"/>
        <v>1259.4657745454545</v>
      </c>
      <c r="G41" s="145">
        <v>378</v>
      </c>
      <c r="H41" s="145"/>
      <c r="I41" s="145"/>
      <c r="J41" s="145">
        <v>0</v>
      </c>
      <c r="K41" s="145"/>
      <c r="L41" s="146"/>
      <c r="M41" s="146">
        <f t="shared" si="11"/>
        <v>18.900000000000002</v>
      </c>
      <c r="N41" s="145">
        <f t="shared" si="5"/>
        <v>1656.3657745454545</v>
      </c>
      <c r="O41" s="145"/>
    </row>
    <row r="42" spans="1:15" s="142" customFormat="1" ht="21.9" customHeight="1">
      <c r="A42" s="141">
        <v>26</v>
      </c>
      <c r="B42" s="96" t="s">
        <v>336</v>
      </c>
      <c r="C42" s="144">
        <v>7</v>
      </c>
      <c r="D42" s="144">
        <v>5</v>
      </c>
      <c r="E42" s="101">
        <v>423.9081599999999</v>
      </c>
      <c r="F42" s="145">
        <f t="shared" si="6"/>
        <v>604.11142399999983</v>
      </c>
      <c r="G42" s="145">
        <f t="shared" si="12"/>
        <v>210</v>
      </c>
      <c r="H42" s="145"/>
      <c r="I42" s="145"/>
      <c r="J42" s="145">
        <v>0</v>
      </c>
      <c r="K42" s="145"/>
      <c r="L42" s="146">
        <v>1000</v>
      </c>
      <c r="M42" s="146">
        <f t="shared" si="11"/>
        <v>10.5</v>
      </c>
      <c r="N42" s="145">
        <f t="shared" si="5"/>
        <v>1824.6114239999997</v>
      </c>
      <c r="O42" s="145">
        <v>1500</v>
      </c>
    </row>
    <row r="43" spans="1:15" s="142" customFormat="1" ht="21.9" customHeight="1">
      <c r="A43" s="141">
        <v>27</v>
      </c>
      <c r="B43" s="96" t="s">
        <v>433</v>
      </c>
      <c r="C43" s="144">
        <v>16</v>
      </c>
      <c r="D43" s="144">
        <v>15</v>
      </c>
      <c r="E43" s="101">
        <v>1438.3668</v>
      </c>
      <c r="F43" s="145">
        <f t="shared" si="6"/>
        <v>1566.1779200000001</v>
      </c>
      <c r="G43" s="145">
        <f>C43*30</f>
        <v>480</v>
      </c>
      <c r="H43" s="145"/>
      <c r="I43" s="145"/>
      <c r="J43" s="145">
        <v>0</v>
      </c>
      <c r="K43" s="145"/>
      <c r="L43" s="146"/>
      <c r="M43" s="146">
        <f t="shared" si="11"/>
        <v>24</v>
      </c>
      <c r="N43" s="145">
        <f t="shared" si="5"/>
        <v>2070.1779200000001</v>
      </c>
      <c r="O43" s="145"/>
    </row>
    <row r="44" spans="1:15" s="142" customFormat="1" ht="21.9" customHeight="1">
      <c r="A44" s="141">
        <v>28</v>
      </c>
      <c r="B44" s="96" t="s">
        <v>337</v>
      </c>
      <c r="C44" s="144">
        <v>14</v>
      </c>
      <c r="D44" s="144">
        <v>14</v>
      </c>
      <c r="E44" s="101">
        <v>1176.0512400000002</v>
      </c>
      <c r="F44" s="145">
        <f t="shared" si="6"/>
        <v>1205.8432400000002</v>
      </c>
      <c r="G44" s="145">
        <f t="shared" si="12"/>
        <v>420</v>
      </c>
      <c r="H44" s="145"/>
      <c r="I44" s="145"/>
      <c r="J44" s="145">
        <v>0</v>
      </c>
      <c r="K44" s="145"/>
      <c r="L44" s="146">
        <v>100</v>
      </c>
      <c r="M44" s="146">
        <f t="shared" si="11"/>
        <v>21</v>
      </c>
      <c r="N44" s="145">
        <f t="shared" si="5"/>
        <v>1746.8432400000002</v>
      </c>
      <c r="O44" s="145">
        <v>100</v>
      </c>
    </row>
    <row r="45" spans="1:15" s="142" customFormat="1" ht="21.9" customHeight="1">
      <c r="A45" s="141">
        <v>29</v>
      </c>
      <c r="B45" s="96" t="s">
        <v>338</v>
      </c>
      <c r="C45" s="144">
        <v>14</v>
      </c>
      <c r="D45" s="144">
        <v>14</v>
      </c>
      <c r="E45" s="101">
        <v>1155.9038400000002</v>
      </c>
      <c r="F45" s="145">
        <f t="shared" si="6"/>
        <v>1185.6958400000001</v>
      </c>
      <c r="G45" s="145">
        <f t="shared" si="12"/>
        <v>420</v>
      </c>
      <c r="H45" s="145"/>
      <c r="I45" s="145"/>
      <c r="J45" s="145">
        <v>0</v>
      </c>
      <c r="K45" s="145"/>
      <c r="L45" s="146"/>
      <c r="M45" s="146">
        <f t="shared" si="11"/>
        <v>21</v>
      </c>
      <c r="N45" s="145">
        <f t="shared" si="5"/>
        <v>1626.6958400000001</v>
      </c>
      <c r="O45" s="145">
        <v>1395</v>
      </c>
    </row>
    <row r="46" spans="1:15" s="142" customFormat="1" ht="21.9" customHeight="1">
      <c r="A46" s="141">
        <v>30</v>
      </c>
      <c r="B46" s="96" t="s">
        <v>266</v>
      </c>
      <c r="C46" s="144">
        <v>8</v>
      </c>
      <c r="D46" s="144">
        <v>8</v>
      </c>
      <c r="E46" s="101">
        <v>644.38608000000011</v>
      </c>
      <c r="F46" s="145">
        <f t="shared" si="6"/>
        <v>661.41008000000011</v>
      </c>
      <c r="G46" s="145">
        <f t="shared" si="12"/>
        <v>240</v>
      </c>
      <c r="H46" s="145"/>
      <c r="I46" s="145"/>
      <c r="J46" s="145">
        <v>0</v>
      </c>
      <c r="K46" s="145"/>
      <c r="L46" s="146"/>
      <c r="M46" s="146">
        <f t="shared" si="11"/>
        <v>12</v>
      </c>
      <c r="N46" s="145">
        <f t="shared" si="5"/>
        <v>913.41008000000011</v>
      </c>
      <c r="O46" s="145">
        <v>40</v>
      </c>
    </row>
    <row r="47" spans="1:15" s="142" customFormat="1" ht="21.9" customHeight="1">
      <c r="A47" s="141">
        <v>31</v>
      </c>
      <c r="B47" s="96" t="s">
        <v>339</v>
      </c>
      <c r="C47" s="144">
        <v>77</v>
      </c>
      <c r="D47" s="144">
        <v>72</v>
      </c>
      <c r="E47" s="101">
        <v>7807</v>
      </c>
      <c r="F47" s="145">
        <f t="shared" si="6"/>
        <v>8502.3687777777777</v>
      </c>
      <c r="G47" s="145">
        <v>2634</v>
      </c>
      <c r="H47" s="145"/>
      <c r="I47" s="145"/>
      <c r="J47" s="145">
        <v>150</v>
      </c>
      <c r="K47" s="145"/>
      <c r="L47" s="146">
        <v>100</v>
      </c>
      <c r="M47" s="146">
        <f t="shared" si="11"/>
        <v>131.70000000000002</v>
      </c>
      <c r="N47" s="145">
        <f t="shared" si="5"/>
        <v>11518.068777777778</v>
      </c>
      <c r="O47" s="145"/>
    </row>
    <row r="48" spans="1:15" s="142" customFormat="1" ht="21.9" customHeight="1">
      <c r="A48" s="141">
        <v>32</v>
      </c>
      <c r="B48" s="96" t="s">
        <v>340</v>
      </c>
      <c r="C48" s="154">
        <v>19</v>
      </c>
      <c r="D48" s="154">
        <v>18</v>
      </c>
      <c r="E48" s="101">
        <v>1656.8970148760332</v>
      </c>
      <c r="F48" s="145">
        <f t="shared" si="6"/>
        <v>1787.250849035813</v>
      </c>
      <c r="G48" s="145">
        <f t="shared" si="12"/>
        <v>570</v>
      </c>
      <c r="H48" s="145"/>
      <c r="I48" s="145"/>
      <c r="J48" s="145">
        <v>0</v>
      </c>
      <c r="K48" s="145"/>
      <c r="L48" s="146">
        <v>200</v>
      </c>
      <c r="M48" s="146">
        <v>329</v>
      </c>
      <c r="N48" s="145">
        <f t="shared" si="5"/>
        <v>2886.2508490358132</v>
      </c>
      <c r="O48" s="145"/>
    </row>
    <row r="49" spans="1:15" s="142" customFormat="1" ht="36" customHeight="1">
      <c r="A49" s="141">
        <v>33</v>
      </c>
      <c r="B49" s="96" t="s">
        <v>341</v>
      </c>
      <c r="C49" s="144">
        <v>265</v>
      </c>
      <c r="D49" s="144">
        <v>224</v>
      </c>
      <c r="E49" s="101">
        <v>29909</v>
      </c>
      <c r="F49" s="145">
        <f t="shared" si="6"/>
        <v>35860.087178571426</v>
      </c>
      <c r="G49" s="145">
        <v>9970</v>
      </c>
      <c r="H49" s="145"/>
      <c r="I49" s="145"/>
      <c r="J49" s="145">
        <v>474</v>
      </c>
      <c r="K49" s="145"/>
      <c r="L49" s="146">
        <v>400</v>
      </c>
      <c r="M49" s="146">
        <f>G49*0.05</f>
        <v>498.5</v>
      </c>
      <c r="N49" s="145">
        <f t="shared" si="5"/>
        <v>47202.587178571426</v>
      </c>
      <c r="O49" s="145"/>
    </row>
    <row r="50" spans="1:15" s="142" customFormat="1" ht="21.9" customHeight="1">
      <c r="A50" s="141">
        <v>34</v>
      </c>
      <c r="B50" s="96" t="s">
        <v>342</v>
      </c>
      <c r="C50" s="144">
        <v>24</v>
      </c>
      <c r="D50" s="144">
        <v>22</v>
      </c>
      <c r="E50" s="101">
        <v>1864</v>
      </c>
      <c r="F50" s="145">
        <f t="shared" si="6"/>
        <v>2080.2705454545453</v>
      </c>
      <c r="G50" s="145">
        <f t="shared" si="12"/>
        <v>720</v>
      </c>
      <c r="H50" s="145"/>
      <c r="I50" s="145"/>
      <c r="J50" s="145">
        <v>8</v>
      </c>
      <c r="K50" s="145"/>
      <c r="L50" s="146"/>
      <c r="M50" s="146">
        <f>G50*0.05</f>
        <v>36</v>
      </c>
      <c r="N50" s="145">
        <f t="shared" si="5"/>
        <v>2844.2705454545453</v>
      </c>
      <c r="O50" s="145">
        <v>35</v>
      </c>
    </row>
    <row r="51" spans="1:15" s="142" customFormat="1" ht="21.9" customHeight="1">
      <c r="A51" s="141">
        <v>35</v>
      </c>
      <c r="B51" s="96" t="s">
        <v>343</v>
      </c>
      <c r="C51" s="154">
        <v>26</v>
      </c>
      <c r="D51" s="154">
        <v>25</v>
      </c>
      <c r="E51" s="101">
        <v>2309</v>
      </c>
      <c r="F51" s="145">
        <f t="shared" si="6"/>
        <v>2454.56</v>
      </c>
      <c r="G51" s="145">
        <f t="shared" si="12"/>
        <v>780</v>
      </c>
      <c r="H51" s="145"/>
      <c r="I51" s="145"/>
      <c r="J51" s="145">
        <v>8</v>
      </c>
      <c r="K51" s="145"/>
      <c r="L51" s="146"/>
      <c r="M51" s="146">
        <f>G51*0.05</f>
        <v>39</v>
      </c>
      <c r="N51" s="145">
        <f t="shared" si="5"/>
        <v>3281.56</v>
      </c>
      <c r="O51" s="145">
        <v>360</v>
      </c>
    </row>
    <row r="52" spans="1:15" s="142" customFormat="1" ht="36" customHeight="1">
      <c r="A52" s="141">
        <v>36</v>
      </c>
      <c r="B52" s="96" t="s">
        <v>344</v>
      </c>
      <c r="C52" s="154">
        <v>12</v>
      </c>
      <c r="D52" s="154">
        <v>11</v>
      </c>
      <c r="E52" s="101">
        <v>1084</v>
      </c>
      <c r="F52" s="145">
        <f t="shared" si="6"/>
        <v>1205.9534545454544</v>
      </c>
      <c r="G52" s="145">
        <f t="shared" si="12"/>
        <v>360</v>
      </c>
      <c r="H52" s="145"/>
      <c r="I52" s="145"/>
      <c r="J52" s="145">
        <v>4</v>
      </c>
      <c r="K52" s="145"/>
      <c r="L52" s="146">
        <v>200</v>
      </c>
      <c r="M52" s="146">
        <f>G52*0.05</f>
        <v>18</v>
      </c>
      <c r="N52" s="145">
        <f t="shared" si="5"/>
        <v>1787.9534545454544</v>
      </c>
      <c r="O52" s="145">
        <v>30</v>
      </c>
    </row>
    <row r="53" spans="1:15" s="142" customFormat="1" ht="21.9" customHeight="1">
      <c r="A53" s="141">
        <v>37</v>
      </c>
      <c r="B53" s="96" t="s">
        <v>345</v>
      </c>
      <c r="C53" s="144">
        <v>38</v>
      </c>
      <c r="D53" s="144">
        <v>33</v>
      </c>
      <c r="E53" s="101">
        <v>2958.9284399999997</v>
      </c>
      <c r="F53" s="145">
        <f t="shared" si="6"/>
        <v>3477.4749309090907</v>
      </c>
      <c r="G53" s="145">
        <f t="shared" si="12"/>
        <v>1140</v>
      </c>
      <c r="H53" s="145"/>
      <c r="I53" s="145"/>
      <c r="J53" s="145">
        <v>28</v>
      </c>
      <c r="K53" s="145"/>
      <c r="L53" s="146"/>
      <c r="M53" s="146">
        <f>G53*0.05</f>
        <v>57</v>
      </c>
      <c r="N53" s="145">
        <f t="shared" si="5"/>
        <v>4702.4749309090912</v>
      </c>
      <c r="O53" s="145"/>
    </row>
    <row r="54" spans="1:15" s="142" customFormat="1" ht="21.9" customHeight="1">
      <c r="A54" s="141">
        <v>38</v>
      </c>
      <c r="B54" s="96" t="s">
        <v>346</v>
      </c>
      <c r="C54" s="154">
        <v>34</v>
      </c>
      <c r="D54" s="154">
        <v>29</v>
      </c>
      <c r="E54" s="101">
        <v>2691</v>
      </c>
      <c r="F54" s="145">
        <f t="shared" si="6"/>
        <v>3216.6775172413791</v>
      </c>
      <c r="G54" s="145">
        <f t="shared" si="12"/>
        <v>1020</v>
      </c>
      <c r="H54" s="145"/>
      <c r="I54" s="145"/>
      <c r="J54" s="145">
        <v>16</v>
      </c>
      <c r="K54" s="145"/>
      <c r="L54" s="146">
        <v>200</v>
      </c>
      <c r="M54" s="146">
        <v>351</v>
      </c>
      <c r="N54" s="145">
        <f t="shared" si="5"/>
        <v>4803.6775172413791</v>
      </c>
      <c r="O54" s="145">
        <v>300</v>
      </c>
    </row>
    <row r="55" spans="1:15" s="142" customFormat="1" ht="36" customHeight="1">
      <c r="A55" s="141">
        <v>39</v>
      </c>
      <c r="B55" s="96" t="s">
        <v>347</v>
      </c>
      <c r="C55" s="144">
        <v>15</v>
      </c>
      <c r="D55" s="144">
        <v>14</v>
      </c>
      <c r="E55" s="101">
        <v>1296.828</v>
      </c>
      <c r="F55" s="145">
        <f t="shared" si="6"/>
        <v>1419.2505714285714</v>
      </c>
      <c r="G55" s="145">
        <f t="shared" si="12"/>
        <v>450</v>
      </c>
      <c r="H55" s="145"/>
      <c r="I55" s="145"/>
      <c r="J55" s="145">
        <v>0</v>
      </c>
      <c r="K55" s="145"/>
      <c r="L55" s="146"/>
      <c r="M55" s="146">
        <f t="shared" ref="M55:M62" si="13">G55*0.05</f>
        <v>22.5</v>
      </c>
      <c r="N55" s="145">
        <f t="shared" si="5"/>
        <v>1891.7505714285714</v>
      </c>
      <c r="O55" s="145"/>
    </row>
    <row r="56" spans="1:15" s="142" customFormat="1" ht="20.25" customHeight="1">
      <c r="A56" s="141">
        <v>40</v>
      </c>
      <c r="B56" s="96" t="s">
        <v>348</v>
      </c>
      <c r="C56" s="154">
        <v>19</v>
      </c>
      <c r="D56" s="154">
        <v>19</v>
      </c>
      <c r="E56" s="101">
        <v>2062</v>
      </c>
      <c r="F56" s="145">
        <f t="shared" si="6"/>
        <v>2102.4319999999998</v>
      </c>
      <c r="G56" s="145">
        <v>683</v>
      </c>
      <c r="H56" s="145"/>
      <c r="I56" s="145"/>
      <c r="J56" s="145">
        <v>52</v>
      </c>
      <c r="K56" s="145"/>
      <c r="L56" s="146"/>
      <c r="M56" s="146">
        <f t="shared" si="13"/>
        <v>34.15</v>
      </c>
      <c r="N56" s="145">
        <f t="shared" si="5"/>
        <v>2871.5819999999999</v>
      </c>
      <c r="O56" s="145"/>
    </row>
    <row r="57" spans="1:15" s="142" customFormat="1" ht="21.9" customHeight="1">
      <c r="A57" s="141">
        <v>41</v>
      </c>
      <c r="B57" s="96" t="s">
        <v>349</v>
      </c>
      <c r="C57" s="144">
        <v>11</v>
      </c>
      <c r="D57" s="144">
        <v>10</v>
      </c>
      <c r="E57" s="101">
        <v>953.35811999999987</v>
      </c>
      <c r="F57" s="145">
        <f t="shared" si="6"/>
        <v>1069.9739319999999</v>
      </c>
      <c r="G57" s="145">
        <f t="shared" si="12"/>
        <v>330</v>
      </c>
      <c r="H57" s="145"/>
      <c r="I57" s="145"/>
      <c r="J57" s="145">
        <v>22</v>
      </c>
      <c r="K57" s="145"/>
      <c r="L57" s="146"/>
      <c r="M57" s="146">
        <f t="shared" si="13"/>
        <v>16.5</v>
      </c>
      <c r="N57" s="145">
        <f t="shared" si="5"/>
        <v>1438.4739319999999</v>
      </c>
      <c r="O57" s="145"/>
    </row>
    <row r="58" spans="1:15" s="142" customFormat="1" ht="21.9" customHeight="1">
      <c r="A58" s="141">
        <v>42</v>
      </c>
      <c r="B58" s="96" t="s">
        <v>265</v>
      </c>
      <c r="C58" s="144">
        <v>4</v>
      </c>
      <c r="D58" s="144">
        <v>3</v>
      </c>
      <c r="E58" s="101">
        <v>293</v>
      </c>
      <c r="F58" s="145">
        <f t="shared" si="6"/>
        <v>397.0506666666667</v>
      </c>
      <c r="G58" s="145">
        <f t="shared" si="12"/>
        <v>120</v>
      </c>
      <c r="H58" s="145"/>
      <c r="I58" s="145"/>
      <c r="J58" s="145">
        <v>76</v>
      </c>
      <c r="K58" s="145"/>
      <c r="L58" s="146">
        <v>1612</v>
      </c>
      <c r="M58" s="146">
        <f t="shared" si="13"/>
        <v>6</v>
      </c>
      <c r="N58" s="145">
        <f t="shared" si="5"/>
        <v>2211.050666666667</v>
      </c>
      <c r="O58" s="145"/>
    </row>
    <row r="59" spans="1:15" s="142" customFormat="1" ht="21.9" customHeight="1">
      <c r="A59" s="141">
        <v>43</v>
      </c>
      <c r="B59" s="148" t="s">
        <v>350</v>
      </c>
      <c r="C59" s="101">
        <f>SUM(C60:C61)</f>
        <v>0</v>
      </c>
      <c r="D59" s="101">
        <f>SUM(D60:D61)</f>
        <v>0</v>
      </c>
      <c r="E59" s="101">
        <f t="shared" ref="E59:L59" si="14">SUM(E60:E61)</f>
        <v>0</v>
      </c>
      <c r="F59" s="145"/>
      <c r="G59" s="101">
        <f t="shared" si="14"/>
        <v>0</v>
      </c>
      <c r="H59" s="101">
        <f t="shared" si="14"/>
        <v>0</v>
      </c>
      <c r="I59" s="101">
        <f t="shared" si="14"/>
        <v>0</v>
      </c>
      <c r="J59" s="101">
        <f t="shared" si="14"/>
        <v>0</v>
      </c>
      <c r="K59" s="101"/>
      <c r="L59" s="101">
        <f t="shared" si="14"/>
        <v>2914</v>
      </c>
      <c r="M59" s="146">
        <f t="shared" si="13"/>
        <v>0</v>
      </c>
      <c r="N59" s="145">
        <f t="shared" si="5"/>
        <v>2914</v>
      </c>
      <c r="O59" s="101">
        <f t="shared" ref="O59" si="15">SUM(O60:O61)</f>
        <v>0</v>
      </c>
    </row>
    <row r="60" spans="1:15" s="142" customFormat="1" ht="21.9" customHeight="1">
      <c r="A60" s="141"/>
      <c r="B60" s="148" t="s">
        <v>351</v>
      </c>
      <c r="C60" s="101"/>
      <c r="D60" s="101"/>
      <c r="E60" s="101"/>
      <c r="F60" s="145"/>
      <c r="G60" s="145">
        <f t="shared" si="12"/>
        <v>0</v>
      </c>
      <c r="H60" s="145"/>
      <c r="I60" s="145"/>
      <c r="J60" s="145">
        <v>0</v>
      </c>
      <c r="K60" s="145"/>
      <c r="L60" s="145">
        <v>1300</v>
      </c>
      <c r="M60" s="146">
        <f t="shared" si="13"/>
        <v>0</v>
      </c>
      <c r="N60" s="145">
        <f t="shared" si="5"/>
        <v>1300</v>
      </c>
      <c r="O60" s="145"/>
    </row>
    <row r="61" spans="1:15" s="142" customFormat="1" ht="21.9" customHeight="1">
      <c r="A61" s="141"/>
      <c r="B61" s="148" t="s">
        <v>352</v>
      </c>
      <c r="C61" s="101"/>
      <c r="D61" s="101"/>
      <c r="E61" s="101"/>
      <c r="F61" s="145"/>
      <c r="G61" s="145">
        <f t="shared" si="12"/>
        <v>0</v>
      </c>
      <c r="H61" s="145"/>
      <c r="I61" s="145"/>
      <c r="J61" s="145">
        <v>0</v>
      </c>
      <c r="K61" s="145"/>
      <c r="L61" s="145">
        <v>1614</v>
      </c>
      <c r="M61" s="146">
        <f t="shared" si="13"/>
        <v>0</v>
      </c>
      <c r="N61" s="145">
        <f t="shared" si="5"/>
        <v>1614</v>
      </c>
      <c r="O61" s="145"/>
    </row>
    <row r="62" spans="1:15" s="142" customFormat="1" ht="21.9" customHeight="1">
      <c r="A62" s="141" t="s">
        <v>432</v>
      </c>
      <c r="B62" s="148" t="s">
        <v>171</v>
      </c>
      <c r="C62" s="101"/>
      <c r="D62" s="101"/>
      <c r="E62" s="101"/>
      <c r="F62" s="145"/>
      <c r="G62" s="145">
        <f t="shared" si="12"/>
        <v>0</v>
      </c>
      <c r="H62" s="145"/>
      <c r="I62" s="145"/>
      <c r="J62" s="145">
        <v>0</v>
      </c>
      <c r="K62" s="145"/>
      <c r="L62" s="145">
        <v>3700</v>
      </c>
      <c r="M62" s="146">
        <f t="shared" si="13"/>
        <v>0</v>
      </c>
      <c r="N62" s="145">
        <f t="shared" si="5"/>
        <v>3700</v>
      </c>
      <c r="O62" s="145"/>
    </row>
    <row r="63" spans="1:15" s="142" customFormat="1" ht="21.9" customHeight="1">
      <c r="A63" s="143" t="s">
        <v>172</v>
      </c>
      <c r="B63" s="97" t="s">
        <v>353</v>
      </c>
      <c r="C63" s="100">
        <f t="shared" ref="C63:O63" si="16">SUM(C64:C99)</f>
        <v>179</v>
      </c>
      <c r="D63" s="100">
        <f t="shared" si="16"/>
        <v>155</v>
      </c>
      <c r="E63" s="100">
        <f t="shared" si="16"/>
        <v>11314.380937851241</v>
      </c>
      <c r="F63" s="100">
        <f t="shared" si="16"/>
        <v>13456.179287751278</v>
      </c>
      <c r="G63" s="100">
        <f t="shared" si="16"/>
        <v>5370</v>
      </c>
      <c r="H63" s="100">
        <f t="shared" si="16"/>
        <v>0</v>
      </c>
      <c r="I63" s="100">
        <f t="shared" si="16"/>
        <v>0</v>
      </c>
      <c r="J63" s="100">
        <f t="shared" si="16"/>
        <v>24</v>
      </c>
      <c r="K63" s="100"/>
      <c r="L63" s="100">
        <f t="shared" si="16"/>
        <v>11967</v>
      </c>
      <c r="M63" s="100">
        <f t="shared" si="16"/>
        <v>268.5</v>
      </c>
      <c r="N63" s="100">
        <f t="shared" si="16"/>
        <v>31085.679287751285</v>
      </c>
      <c r="O63" s="100">
        <f t="shared" si="16"/>
        <v>15000</v>
      </c>
    </row>
    <row r="64" spans="1:15" s="142" customFormat="1" ht="21.9" customHeight="1">
      <c r="A64" s="141">
        <v>1</v>
      </c>
      <c r="B64" s="96" t="s">
        <v>354</v>
      </c>
      <c r="C64" s="144">
        <v>6</v>
      </c>
      <c r="D64" s="144">
        <v>5</v>
      </c>
      <c r="E64" s="101">
        <v>339.86471999999998</v>
      </c>
      <c r="F64" s="145">
        <f t="shared" si="6"/>
        <v>418.477664</v>
      </c>
      <c r="G64" s="145">
        <f t="shared" si="12"/>
        <v>180</v>
      </c>
      <c r="H64" s="145"/>
      <c r="I64" s="145"/>
      <c r="J64" s="145">
        <v>0</v>
      </c>
      <c r="K64" s="145"/>
      <c r="L64" s="145"/>
      <c r="M64" s="146">
        <f t="shared" ref="M64:M99" si="17">G64*0.05</f>
        <v>9</v>
      </c>
      <c r="N64" s="145">
        <f t="shared" si="5"/>
        <v>607.477664</v>
      </c>
      <c r="O64" s="145">
        <v>250</v>
      </c>
    </row>
    <row r="65" spans="1:15" s="142" customFormat="1" ht="21.9" customHeight="1">
      <c r="A65" s="141">
        <v>2</v>
      </c>
      <c r="B65" s="96" t="s">
        <v>355</v>
      </c>
      <c r="C65" s="144">
        <v>5</v>
      </c>
      <c r="D65" s="144">
        <v>5</v>
      </c>
      <c r="E65" s="101">
        <v>363.7296</v>
      </c>
      <c r="F65" s="145">
        <f t="shared" si="6"/>
        <v>374.36959999999999</v>
      </c>
      <c r="G65" s="145">
        <f t="shared" si="12"/>
        <v>150</v>
      </c>
      <c r="H65" s="145"/>
      <c r="I65" s="145"/>
      <c r="J65" s="145">
        <v>0</v>
      </c>
      <c r="K65" s="145"/>
      <c r="L65" s="145"/>
      <c r="M65" s="146">
        <f t="shared" si="17"/>
        <v>7.5</v>
      </c>
      <c r="N65" s="145">
        <f t="shared" si="5"/>
        <v>531.86959999999999</v>
      </c>
      <c r="O65" s="145">
        <v>400</v>
      </c>
    </row>
    <row r="66" spans="1:15" s="142" customFormat="1" ht="36" customHeight="1">
      <c r="A66" s="141">
        <v>3</v>
      </c>
      <c r="B66" s="96" t="s">
        <v>356</v>
      </c>
      <c r="C66" s="144">
        <v>12</v>
      </c>
      <c r="D66" s="144">
        <v>9</v>
      </c>
      <c r="E66" s="101">
        <v>552.67055999999991</v>
      </c>
      <c r="F66" s="145">
        <f t="shared" si="6"/>
        <v>756.04607999999996</v>
      </c>
      <c r="G66" s="145">
        <f t="shared" si="12"/>
        <v>360</v>
      </c>
      <c r="H66" s="145"/>
      <c r="I66" s="145"/>
      <c r="J66" s="145">
        <v>0</v>
      </c>
      <c r="K66" s="145"/>
      <c r="L66" s="146">
        <v>200</v>
      </c>
      <c r="M66" s="146">
        <f t="shared" si="17"/>
        <v>18</v>
      </c>
      <c r="N66" s="145">
        <f t="shared" si="5"/>
        <v>1334.0460800000001</v>
      </c>
      <c r="O66" s="145"/>
    </row>
    <row r="67" spans="1:15" s="142" customFormat="1" ht="21.9" customHeight="1">
      <c r="A67" s="141">
        <v>4</v>
      </c>
      <c r="B67" s="96" t="s">
        <v>357</v>
      </c>
      <c r="C67" s="144">
        <v>7</v>
      </c>
      <c r="D67" s="144">
        <v>5</v>
      </c>
      <c r="E67" s="101">
        <v>391.67700000000008</v>
      </c>
      <c r="F67" s="145">
        <f t="shared" si="6"/>
        <v>558.98780000000011</v>
      </c>
      <c r="G67" s="145">
        <f t="shared" si="12"/>
        <v>210</v>
      </c>
      <c r="H67" s="145"/>
      <c r="I67" s="145"/>
      <c r="J67" s="145">
        <v>0</v>
      </c>
      <c r="K67" s="145"/>
      <c r="L67" s="146">
        <v>300</v>
      </c>
      <c r="M67" s="146">
        <f t="shared" si="17"/>
        <v>10.5</v>
      </c>
      <c r="N67" s="145">
        <f t="shared" si="5"/>
        <v>1079.4878000000001</v>
      </c>
      <c r="O67" s="145"/>
    </row>
    <row r="68" spans="1:15" s="142" customFormat="1" ht="21.9" customHeight="1">
      <c r="A68" s="141">
        <v>5</v>
      </c>
      <c r="B68" s="96" t="s">
        <v>358</v>
      </c>
      <c r="C68" s="154">
        <v>4</v>
      </c>
      <c r="D68" s="154">
        <v>4</v>
      </c>
      <c r="E68" s="101">
        <v>297.22370578512397</v>
      </c>
      <c r="F68" s="145">
        <f t="shared" si="6"/>
        <v>305.73570578512397</v>
      </c>
      <c r="G68" s="145">
        <f t="shared" si="12"/>
        <v>120</v>
      </c>
      <c r="H68" s="145"/>
      <c r="I68" s="145"/>
      <c r="J68" s="145">
        <v>0</v>
      </c>
      <c r="K68" s="145"/>
      <c r="L68" s="146">
        <v>500</v>
      </c>
      <c r="M68" s="146">
        <f t="shared" si="17"/>
        <v>6</v>
      </c>
      <c r="N68" s="145">
        <f t="shared" si="5"/>
        <v>931.73570578512397</v>
      </c>
      <c r="O68" s="145">
        <v>800</v>
      </c>
    </row>
    <row r="69" spans="1:15" s="142" customFormat="1" ht="36" customHeight="1">
      <c r="A69" s="141">
        <v>6</v>
      </c>
      <c r="B69" s="96" t="s">
        <v>173</v>
      </c>
      <c r="C69" s="154">
        <v>12</v>
      </c>
      <c r="D69" s="154">
        <v>12</v>
      </c>
      <c r="E69" s="101">
        <v>1054.3356694214879</v>
      </c>
      <c r="F69" s="145">
        <f t="shared" si="6"/>
        <v>1079.8716694214879</v>
      </c>
      <c r="G69" s="145">
        <f t="shared" si="12"/>
        <v>360</v>
      </c>
      <c r="H69" s="145"/>
      <c r="I69" s="145"/>
      <c r="J69" s="145">
        <v>0</v>
      </c>
      <c r="K69" s="145"/>
      <c r="L69" s="146">
        <v>860</v>
      </c>
      <c r="M69" s="146">
        <f t="shared" si="17"/>
        <v>18</v>
      </c>
      <c r="N69" s="145">
        <f t="shared" si="5"/>
        <v>2317.8716694214881</v>
      </c>
      <c r="O69" s="145">
        <v>1200</v>
      </c>
    </row>
    <row r="70" spans="1:15" s="142" customFormat="1" ht="21.9" customHeight="1">
      <c r="A70" s="141">
        <v>7</v>
      </c>
      <c r="B70" s="96" t="s">
        <v>174</v>
      </c>
      <c r="C70" s="144">
        <v>9</v>
      </c>
      <c r="D70" s="144">
        <v>5</v>
      </c>
      <c r="E70" s="101">
        <v>478.44264000000004</v>
      </c>
      <c r="F70" s="145">
        <f t="shared" si="6"/>
        <v>871.83675200000005</v>
      </c>
      <c r="G70" s="145">
        <f t="shared" si="12"/>
        <v>270</v>
      </c>
      <c r="H70" s="145"/>
      <c r="I70" s="145"/>
      <c r="J70" s="145">
        <v>0</v>
      </c>
      <c r="K70" s="145"/>
      <c r="L70" s="146">
        <v>1060</v>
      </c>
      <c r="M70" s="146">
        <f t="shared" si="17"/>
        <v>13.5</v>
      </c>
      <c r="N70" s="145">
        <f t="shared" si="5"/>
        <v>2215.3367520000002</v>
      </c>
      <c r="O70" s="145">
        <v>5700</v>
      </c>
    </row>
    <row r="71" spans="1:15" s="142" customFormat="1" ht="21.9" customHeight="1">
      <c r="A71" s="141">
        <v>8</v>
      </c>
      <c r="B71" s="96" t="s">
        <v>436</v>
      </c>
      <c r="C71" s="144">
        <v>14</v>
      </c>
      <c r="D71" s="144">
        <v>14</v>
      </c>
      <c r="E71" s="101">
        <v>1031.6217600000002</v>
      </c>
      <c r="F71" s="145">
        <f t="shared" si="6"/>
        <v>1061.4137600000001</v>
      </c>
      <c r="G71" s="145">
        <f t="shared" si="12"/>
        <v>420</v>
      </c>
      <c r="H71" s="145"/>
      <c r="I71" s="145"/>
      <c r="J71" s="145">
        <v>0</v>
      </c>
      <c r="K71" s="145"/>
      <c r="L71" s="146">
        <v>300</v>
      </c>
      <c r="M71" s="146">
        <f t="shared" si="17"/>
        <v>21</v>
      </c>
      <c r="N71" s="145">
        <f t="shared" si="5"/>
        <v>1802.4137600000001</v>
      </c>
      <c r="O71" s="145"/>
    </row>
    <row r="72" spans="1:15" s="142" customFormat="1" ht="21.9" customHeight="1">
      <c r="A72" s="141">
        <v>9</v>
      </c>
      <c r="B72" s="96" t="s">
        <v>359</v>
      </c>
      <c r="C72" s="144">
        <v>11</v>
      </c>
      <c r="D72" s="144">
        <v>9</v>
      </c>
      <c r="E72" s="101">
        <v>650.90688000000011</v>
      </c>
      <c r="F72" s="145">
        <f t="shared" si="6"/>
        <v>814.70485333333352</v>
      </c>
      <c r="G72" s="145">
        <f t="shared" si="12"/>
        <v>330</v>
      </c>
      <c r="H72" s="145"/>
      <c r="I72" s="145"/>
      <c r="J72" s="145">
        <v>0</v>
      </c>
      <c r="K72" s="145"/>
      <c r="L72" s="146"/>
      <c r="M72" s="146">
        <f t="shared" si="17"/>
        <v>16.5</v>
      </c>
      <c r="N72" s="145">
        <f t="shared" si="5"/>
        <v>1161.2048533333336</v>
      </c>
      <c r="O72" s="145"/>
    </row>
    <row r="73" spans="1:15" s="142" customFormat="1" ht="21.9" customHeight="1">
      <c r="A73" s="141">
        <v>10</v>
      </c>
      <c r="B73" s="96" t="s">
        <v>360</v>
      </c>
      <c r="C73" s="144">
        <v>6</v>
      </c>
      <c r="D73" s="144">
        <v>6</v>
      </c>
      <c r="E73" s="101">
        <v>483.65928000000014</v>
      </c>
      <c r="F73" s="145">
        <f t="shared" si="6"/>
        <v>496.42728000000011</v>
      </c>
      <c r="G73" s="145">
        <f t="shared" si="12"/>
        <v>180</v>
      </c>
      <c r="H73" s="145"/>
      <c r="I73" s="145"/>
      <c r="J73" s="145">
        <v>0</v>
      </c>
      <c r="K73" s="145"/>
      <c r="L73" s="146">
        <v>250</v>
      </c>
      <c r="M73" s="146">
        <f t="shared" si="17"/>
        <v>9</v>
      </c>
      <c r="N73" s="145">
        <f t="shared" si="5"/>
        <v>935.42728000000011</v>
      </c>
      <c r="O73" s="145"/>
    </row>
    <row r="74" spans="1:15" s="142" customFormat="1" ht="36" customHeight="1">
      <c r="A74" s="141">
        <v>11</v>
      </c>
      <c r="B74" s="96" t="s">
        <v>361</v>
      </c>
      <c r="C74" s="144">
        <v>5</v>
      </c>
      <c r="D74" s="144">
        <v>4</v>
      </c>
      <c r="E74" s="101">
        <v>268.0641599999999</v>
      </c>
      <c r="F74" s="145">
        <f t="shared" si="6"/>
        <v>343.59219999999988</v>
      </c>
      <c r="G74" s="145">
        <f t="shared" si="12"/>
        <v>150</v>
      </c>
      <c r="H74" s="145"/>
      <c r="I74" s="145"/>
      <c r="J74" s="145">
        <v>0</v>
      </c>
      <c r="K74" s="145"/>
      <c r="L74" s="146">
        <v>50</v>
      </c>
      <c r="M74" s="146">
        <f t="shared" si="17"/>
        <v>7.5</v>
      </c>
      <c r="N74" s="145">
        <f t="shared" si="5"/>
        <v>551.09219999999982</v>
      </c>
      <c r="O74" s="145"/>
    </row>
    <row r="75" spans="1:15" s="142" customFormat="1" ht="21.9" customHeight="1">
      <c r="A75" s="141">
        <v>12</v>
      </c>
      <c r="B75" s="96" t="s">
        <v>362</v>
      </c>
      <c r="C75" s="144">
        <v>3</v>
      </c>
      <c r="D75" s="144">
        <v>3</v>
      </c>
      <c r="E75" s="101">
        <v>194.23248000000001</v>
      </c>
      <c r="F75" s="145">
        <f t="shared" ref="F75:F124" si="18">E75/D75*C75+D75*2.128</f>
        <v>200.61648000000002</v>
      </c>
      <c r="G75" s="145">
        <f t="shared" si="12"/>
        <v>90</v>
      </c>
      <c r="H75" s="145"/>
      <c r="I75" s="145"/>
      <c r="J75" s="145">
        <v>0</v>
      </c>
      <c r="K75" s="145"/>
      <c r="L75" s="146"/>
      <c r="M75" s="146">
        <f t="shared" si="17"/>
        <v>4.5</v>
      </c>
      <c r="N75" s="145">
        <f t="shared" ref="N75:N138" si="19">F75+G75+H75+I75+J75+K75+L75+M75</f>
        <v>295.11648000000002</v>
      </c>
      <c r="O75" s="145"/>
    </row>
    <row r="76" spans="1:15" s="142" customFormat="1" ht="21.9" customHeight="1">
      <c r="A76" s="141">
        <v>13</v>
      </c>
      <c r="B76" s="96" t="s">
        <v>175</v>
      </c>
      <c r="C76" s="144">
        <v>4</v>
      </c>
      <c r="D76" s="144">
        <v>4</v>
      </c>
      <c r="E76" s="101">
        <v>315.25883999999996</v>
      </c>
      <c r="F76" s="145">
        <f t="shared" si="18"/>
        <v>323.77083999999996</v>
      </c>
      <c r="G76" s="145">
        <f t="shared" si="12"/>
        <v>120</v>
      </c>
      <c r="H76" s="145"/>
      <c r="I76" s="145"/>
      <c r="J76" s="145">
        <v>0</v>
      </c>
      <c r="K76" s="145"/>
      <c r="L76" s="146">
        <v>150</v>
      </c>
      <c r="M76" s="146">
        <f t="shared" si="17"/>
        <v>6</v>
      </c>
      <c r="N76" s="145">
        <f t="shared" si="19"/>
        <v>599.77083999999991</v>
      </c>
      <c r="O76" s="145"/>
    </row>
    <row r="77" spans="1:15" s="142" customFormat="1" ht="21.9" customHeight="1">
      <c r="A77" s="141">
        <v>14</v>
      </c>
      <c r="B77" s="96" t="s">
        <v>363</v>
      </c>
      <c r="C77" s="144">
        <v>11</v>
      </c>
      <c r="D77" s="144">
        <v>11</v>
      </c>
      <c r="E77" s="101">
        <v>663.78624000000002</v>
      </c>
      <c r="F77" s="145">
        <f t="shared" si="18"/>
        <v>687.19424000000004</v>
      </c>
      <c r="G77" s="145">
        <f t="shared" si="12"/>
        <v>330</v>
      </c>
      <c r="H77" s="145"/>
      <c r="I77" s="145"/>
      <c r="J77" s="145">
        <v>0</v>
      </c>
      <c r="K77" s="145"/>
      <c r="L77" s="146"/>
      <c r="M77" s="146">
        <f t="shared" si="17"/>
        <v>16.5</v>
      </c>
      <c r="N77" s="145">
        <f t="shared" si="19"/>
        <v>1033.69424</v>
      </c>
      <c r="O77" s="145"/>
    </row>
    <row r="78" spans="1:15" s="142" customFormat="1" ht="36" customHeight="1">
      <c r="A78" s="141">
        <v>15</v>
      </c>
      <c r="B78" s="96" t="s">
        <v>301</v>
      </c>
      <c r="C78" s="144">
        <v>9</v>
      </c>
      <c r="D78" s="144">
        <v>7</v>
      </c>
      <c r="E78" s="101">
        <v>639</v>
      </c>
      <c r="F78" s="145">
        <f t="shared" si="18"/>
        <v>836.46742857142863</v>
      </c>
      <c r="G78" s="145">
        <f t="shared" si="12"/>
        <v>270</v>
      </c>
      <c r="H78" s="145"/>
      <c r="I78" s="145"/>
      <c r="J78" s="145">
        <v>0</v>
      </c>
      <c r="K78" s="145"/>
      <c r="L78" s="146"/>
      <c r="M78" s="146">
        <f t="shared" si="17"/>
        <v>13.5</v>
      </c>
      <c r="N78" s="145">
        <f t="shared" si="19"/>
        <v>1119.9674285714286</v>
      </c>
      <c r="O78" s="145">
        <v>6650</v>
      </c>
    </row>
    <row r="79" spans="1:15" s="142" customFormat="1" ht="21.9" customHeight="1">
      <c r="A79" s="141">
        <v>16</v>
      </c>
      <c r="B79" s="96" t="s">
        <v>364</v>
      </c>
      <c r="C79" s="144">
        <v>12</v>
      </c>
      <c r="D79" s="144">
        <v>8</v>
      </c>
      <c r="E79" s="101">
        <v>639.68111999999996</v>
      </c>
      <c r="F79" s="145">
        <f t="shared" si="18"/>
        <v>976.54567999999995</v>
      </c>
      <c r="G79" s="145">
        <f t="shared" si="12"/>
        <v>360</v>
      </c>
      <c r="H79" s="145"/>
      <c r="I79" s="145"/>
      <c r="J79" s="145">
        <v>0</v>
      </c>
      <c r="K79" s="145"/>
      <c r="L79" s="146">
        <v>640</v>
      </c>
      <c r="M79" s="146">
        <f t="shared" si="17"/>
        <v>18</v>
      </c>
      <c r="N79" s="145">
        <f t="shared" si="19"/>
        <v>1994.5456799999999</v>
      </c>
      <c r="O79" s="145"/>
    </row>
    <row r="80" spans="1:15" s="142" customFormat="1" ht="21.9" customHeight="1">
      <c r="A80" s="141">
        <v>17</v>
      </c>
      <c r="B80" s="96" t="s">
        <v>365</v>
      </c>
      <c r="C80" s="144">
        <v>2</v>
      </c>
      <c r="D80" s="144">
        <v>2</v>
      </c>
      <c r="E80" s="101">
        <v>146</v>
      </c>
      <c r="F80" s="145">
        <f t="shared" si="18"/>
        <v>150.256</v>
      </c>
      <c r="G80" s="145">
        <f t="shared" si="12"/>
        <v>60</v>
      </c>
      <c r="H80" s="145"/>
      <c r="I80" s="145"/>
      <c r="J80" s="145">
        <v>0</v>
      </c>
      <c r="K80" s="145"/>
      <c r="L80" s="146">
        <v>100</v>
      </c>
      <c r="M80" s="146">
        <f t="shared" si="17"/>
        <v>3</v>
      </c>
      <c r="N80" s="145">
        <f t="shared" si="19"/>
        <v>313.25599999999997</v>
      </c>
      <c r="O80" s="145"/>
    </row>
    <row r="81" spans="1:16" s="157" customFormat="1" ht="21.9" customHeight="1">
      <c r="A81" s="141">
        <v>18</v>
      </c>
      <c r="B81" s="96" t="s">
        <v>366</v>
      </c>
      <c r="C81" s="144">
        <v>13</v>
      </c>
      <c r="D81" s="144">
        <v>11</v>
      </c>
      <c r="E81" s="101">
        <v>775.17024000000004</v>
      </c>
      <c r="F81" s="145">
        <f t="shared" si="18"/>
        <v>939.51828363636366</v>
      </c>
      <c r="G81" s="145">
        <f t="shared" si="12"/>
        <v>390</v>
      </c>
      <c r="H81" s="146"/>
      <c r="I81" s="146"/>
      <c r="J81" s="145">
        <v>24</v>
      </c>
      <c r="K81" s="145"/>
      <c r="L81" s="146">
        <v>450</v>
      </c>
      <c r="M81" s="146">
        <f t="shared" si="17"/>
        <v>19.5</v>
      </c>
      <c r="N81" s="145">
        <f t="shared" si="19"/>
        <v>1823.0182836363638</v>
      </c>
      <c r="O81" s="146"/>
      <c r="P81" s="142"/>
    </row>
    <row r="82" spans="1:16" s="142" customFormat="1" ht="21.9" customHeight="1">
      <c r="A82" s="141">
        <v>19</v>
      </c>
      <c r="B82" s="96" t="s">
        <v>367</v>
      </c>
      <c r="C82" s="144">
        <v>2</v>
      </c>
      <c r="D82" s="144">
        <v>2</v>
      </c>
      <c r="E82" s="101">
        <v>127.21643999999999</v>
      </c>
      <c r="F82" s="145">
        <f t="shared" si="18"/>
        <v>131.47244000000001</v>
      </c>
      <c r="G82" s="145">
        <f t="shared" si="12"/>
        <v>60</v>
      </c>
      <c r="H82" s="145"/>
      <c r="I82" s="145"/>
      <c r="J82" s="145">
        <v>0</v>
      </c>
      <c r="K82" s="145"/>
      <c r="L82" s="146"/>
      <c r="M82" s="146">
        <f t="shared" si="17"/>
        <v>3</v>
      </c>
      <c r="N82" s="145">
        <f t="shared" si="19"/>
        <v>194.47244000000001</v>
      </c>
      <c r="O82" s="145"/>
    </row>
    <row r="83" spans="1:16" s="142" customFormat="1" ht="21.9" customHeight="1">
      <c r="A83" s="141">
        <v>20</v>
      </c>
      <c r="B83" s="96" t="s">
        <v>368</v>
      </c>
      <c r="C83" s="144">
        <v>1</v>
      </c>
      <c r="D83" s="144">
        <v>1</v>
      </c>
      <c r="E83" s="101">
        <v>70.228080000000006</v>
      </c>
      <c r="F83" s="145">
        <f t="shared" si="18"/>
        <v>72.356080000000006</v>
      </c>
      <c r="G83" s="145">
        <f t="shared" si="12"/>
        <v>30</v>
      </c>
      <c r="H83" s="145"/>
      <c r="I83" s="145"/>
      <c r="J83" s="145">
        <v>0</v>
      </c>
      <c r="K83" s="145"/>
      <c r="L83" s="146">
        <v>50</v>
      </c>
      <c r="M83" s="146">
        <f t="shared" si="17"/>
        <v>1.5</v>
      </c>
      <c r="N83" s="145">
        <f t="shared" si="19"/>
        <v>153.85608000000002</v>
      </c>
      <c r="O83" s="145"/>
    </row>
    <row r="84" spans="1:16" s="142" customFormat="1" ht="21.9" customHeight="1">
      <c r="A84" s="141">
        <v>21</v>
      </c>
      <c r="B84" s="96" t="s">
        <v>176</v>
      </c>
      <c r="C84" s="144">
        <v>5</v>
      </c>
      <c r="D84" s="144">
        <v>5</v>
      </c>
      <c r="E84" s="101">
        <v>256.15980000000002</v>
      </c>
      <c r="F84" s="145">
        <f t="shared" si="18"/>
        <v>266.7998</v>
      </c>
      <c r="G84" s="145">
        <f t="shared" si="12"/>
        <v>150</v>
      </c>
      <c r="H84" s="145"/>
      <c r="I84" s="145"/>
      <c r="J84" s="145">
        <v>0</v>
      </c>
      <c r="K84" s="145"/>
      <c r="L84" s="146">
        <v>757</v>
      </c>
      <c r="M84" s="146">
        <f t="shared" si="17"/>
        <v>7.5</v>
      </c>
      <c r="N84" s="145">
        <f t="shared" si="19"/>
        <v>1181.2998</v>
      </c>
      <c r="O84" s="145"/>
    </row>
    <row r="85" spans="1:16" s="142" customFormat="1" ht="36" customHeight="1">
      <c r="A85" s="141">
        <v>22</v>
      </c>
      <c r="B85" s="96" t="s">
        <v>369</v>
      </c>
      <c r="C85" s="144"/>
      <c r="D85" s="144"/>
      <c r="E85" s="101"/>
      <c r="F85" s="145"/>
      <c r="G85" s="145">
        <f t="shared" si="12"/>
        <v>0</v>
      </c>
      <c r="H85" s="145"/>
      <c r="I85" s="145"/>
      <c r="J85" s="145">
        <v>0</v>
      </c>
      <c r="K85" s="145"/>
      <c r="L85" s="146"/>
      <c r="M85" s="146">
        <f t="shared" si="17"/>
        <v>0</v>
      </c>
      <c r="N85" s="145">
        <f t="shared" si="19"/>
        <v>0</v>
      </c>
      <c r="O85" s="145"/>
    </row>
    <row r="86" spans="1:16" s="142" customFormat="1" ht="21.9" customHeight="1">
      <c r="A86" s="141">
        <v>23</v>
      </c>
      <c r="B86" s="96" t="s">
        <v>177</v>
      </c>
      <c r="C86" s="144">
        <v>13</v>
      </c>
      <c r="D86" s="144">
        <v>13</v>
      </c>
      <c r="E86" s="101">
        <v>1031.06016</v>
      </c>
      <c r="F86" s="145">
        <f t="shared" si="18"/>
        <v>1058.72416</v>
      </c>
      <c r="G86" s="145">
        <f t="shared" si="12"/>
        <v>390</v>
      </c>
      <c r="H86" s="145"/>
      <c r="I86" s="145"/>
      <c r="J86" s="145">
        <v>0</v>
      </c>
      <c r="K86" s="145"/>
      <c r="L86" s="146">
        <v>290</v>
      </c>
      <c r="M86" s="146">
        <f t="shared" si="17"/>
        <v>19.5</v>
      </c>
      <c r="N86" s="145">
        <f t="shared" si="19"/>
        <v>1758.22416</v>
      </c>
      <c r="O86" s="145"/>
    </row>
    <row r="87" spans="1:16" s="142" customFormat="1" ht="21.9" customHeight="1">
      <c r="A87" s="141">
        <v>24</v>
      </c>
      <c r="B87" s="96" t="s">
        <v>178</v>
      </c>
      <c r="C87" s="144">
        <v>2</v>
      </c>
      <c r="D87" s="144">
        <v>2</v>
      </c>
      <c r="E87" s="101">
        <v>139.88051999999999</v>
      </c>
      <c r="F87" s="145">
        <f t="shared" si="18"/>
        <v>144.13651999999999</v>
      </c>
      <c r="G87" s="145">
        <f t="shared" si="12"/>
        <v>60</v>
      </c>
      <c r="H87" s="145"/>
      <c r="I87" s="145"/>
      <c r="J87" s="145">
        <v>0</v>
      </c>
      <c r="K87" s="145"/>
      <c r="L87" s="145"/>
      <c r="M87" s="146">
        <f t="shared" si="17"/>
        <v>3</v>
      </c>
      <c r="N87" s="145">
        <f t="shared" si="19"/>
        <v>207.13651999999999</v>
      </c>
      <c r="O87" s="145"/>
    </row>
    <row r="88" spans="1:16" s="142" customFormat="1" ht="21.9" customHeight="1">
      <c r="A88" s="141">
        <v>25</v>
      </c>
      <c r="B88" s="96" t="s">
        <v>179</v>
      </c>
      <c r="C88" s="158">
        <v>2</v>
      </c>
      <c r="D88" s="144">
        <v>1</v>
      </c>
      <c r="E88" s="101">
        <v>69.647682644628105</v>
      </c>
      <c r="F88" s="145">
        <f t="shared" si="18"/>
        <v>141.4233652892562</v>
      </c>
      <c r="G88" s="145">
        <f t="shared" si="12"/>
        <v>60</v>
      </c>
      <c r="H88" s="145"/>
      <c r="I88" s="145"/>
      <c r="J88" s="145">
        <v>0</v>
      </c>
      <c r="K88" s="145"/>
      <c r="L88" s="145"/>
      <c r="M88" s="146">
        <f t="shared" si="17"/>
        <v>3</v>
      </c>
      <c r="N88" s="145">
        <f t="shared" si="19"/>
        <v>204.4233652892562</v>
      </c>
      <c r="O88" s="145"/>
    </row>
    <row r="89" spans="1:16" s="142" customFormat="1" ht="21.9" customHeight="1">
      <c r="A89" s="141">
        <v>26</v>
      </c>
      <c r="B89" s="96" t="s">
        <v>127</v>
      </c>
      <c r="C89" s="144">
        <v>9</v>
      </c>
      <c r="D89" s="144">
        <v>7</v>
      </c>
      <c r="E89" s="101">
        <v>334.86336</v>
      </c>
      <c r="F89" s="145">
        <f t="shared" si="18"/>
        <v>445.43460571428568</v>
      </c>
      <c r="G89" s="145">
        <f t="shared" si="12"/>
        <v>270</v>
      </c>
      <c r="H89" s="145"/>
      <c r="I89" s="145"/>
      <c r="J89" s="145">
        <v>0</v>
      </c>
      <c r="K89" s="145"/>
      <c r="L89" s="145"/>
      <c r="M89" s="146">
        <f t="shared" si="17"/>
        <v>13.5</v>
      </c>
      <c r="N89" s="145">
        <f t="shared" si="19"/>
        <v>728.93460571428568</v>
      </c>
      <c r="O89" s="145"/>
    </row>
    <row r="90" spans="1:16" s="142" customFormat="1" ht="21.9" customHeight="1">
      <c r="A90" s="141">
        <v>27</v>
      </c>
      <c r="B90" s="148" t="s">
        <v>370</v>
      </c>
      <c r="C90" s="101"/>
      <c r="D90" s="101"/>
      <c r="E90" s="101"/>
      <c r="F90" s="145"/>
      <c r="G90" s="145">
        <f t="shared" si="12"/>
        <v>0</v>
      </c>
      <c r="H90" s="145"/>
      <c r="I90" s="145"/>
      <c r="J90" s="145">
        <v>0</v>
      </c>
      <c r="K90" s="145"/>
      <c r="L90" s="145">
        <v>90</v>
      </c>
      <c r="M90" s="146">
        <f t="shared" si="17"/>
        <v>0</v>
      </c>
      <c r="N90" s="145">
        <f t="shared" si="19"/>
        <v>90</v>
      </c>
      <c r="O90" s="145"/>
    </row>
    <row r="91" spans="1:16" s="142" customFormat="1" ht="36" customHeight="1">
      <c r="A91" s="141">
        <v>28</v>
      </c>
      <c r="B91" s="148" t="s">
        <v>427</v>
      </c>
      <c r="C91" s="101"/>
      <c r="D91" s="101"/>
      <c r="E91" s="101"/>
      <c r="F91" s="145"/>
      <c r="G91" s="145">
        <f t="shared" si="12"/>
        <v>0</v>
      </c>
      <c r="H91" s="145"/>
      <c r="I91" s="145"/>
      <c r="J91" s="145">
        <v>0</v>
      </c>
      <c r="K91" s="145"/>
      <c r="L91" s="145">
        <v>160</v>
      </c>
      <c r="M91" s="146">
        <f t="shared" si="17"/>
        <v>0</v>
      </c>
      <c r="N91" s="145">
        <f t="shared" si="19"/>
        <v>160</v>
      </c>
      <c r="O91" s="145"/>
    </row>
    <row r="92" spans="1:16" s="142" customFormat="1" ht="21.9" customHeight="1">
      <c r="A92" s="141">
        <v>29</v>
      </c>
      <c r="B92" s="148" t="s">
        <v>371</v>
      </c>
      <c r="C92" s="101"/>
      <c r="D92" s="101"/>
      <c r="E92" s="101"/>
      <c r="F92" s="145"/>
      <c r="G92" s="145">
        <f t="shared" si="12"/>
        <v>0</v>
      </c>
      <c r="H92" s="145"/>
      <c r="I92" s="145"/>
      <c r="J92" s="145">
        <v>0</v>
      </c>
      <c r="K92" s="145"/>
      <c r="L92" s="145">
        <v>90</v>
      </c>
      <c r="M92" s="146">
        <f t="shared" si="17"/>
        <v>0</v>
      </c>
      <c r="N92" s="145">
        <f t="shared" si="19"/>
        <v>90</v>
      </c>
      <c r="O92" s="145"/>
    </row>
    <row r="93" spans="1:16" s="142" customFormat="1" ht="21.9" customHeight="1">
      <c r="A93" s="141">
        <v>30</v>
      </c>
      <c r="B93" s="148" t="s">
        <v>372</v>
      </c>
      <c r="C93" s="101"/>
      <c r="D93" s="101"/>
      <c r="E93" s="101"/>
      <c r="F93" s="145"/>
      <c r="G93" s="145">
        <f t="shared" si="12"/>
        <v>0</v>
      </c>
      <c r="H93" s="145"/>
      <c r="I93" s="145"/>
      <c r="J93" s="145">
        <v>0</v>
      </c>
      <c r="K93" s="145"/>
      <c r="L93" s="145">
        <v>50</v>
      </c>
      <c r="M93" s="146">
        <f t="shared" si="17"/>
        <v>0</v>
      </c>
      <c r="N93" s="145">
        <f t="shared" si="19"/>
        <v>50</v>
      </c>
      <c r="O93" s="145"/>
    </row>
    <row r="94" spans="1:16" s="142" customFormat="1" ht="21.9" customHeight="1">
      <c r="A94" s="141">
        <v>31</v>
      </c>
      <c r="B94" s="148" t="s">
        <v>373</v>
      </c>
      <c r="C94" s="101"/>
      <c r="D94" s="101"/>
      <c r="E94" s="101"/>
      <c r="F94" s="145"/>
      <c r="G94" s="145">
        <f t="shared" si="12"/>
        <v>0</v>
      </c>
      <c r="H94" s="145"/>
      <c r="I94" s="145"/>
      <c r="J94" s="145">
        <v>0</v>
      </c>
      <c r="K94" s="145"/>
      <c r="L94" s="145">
        <v>110</v>
      </c>
      <c r="M94" s="146">
        <f t="shared" si="17"/>
        <v>0</v>
      </c>
      <c r="N94" s="145">
        <f t="shared" si="19"/>
        <v>110</v>
      </c>
      <c r="O94" s="145"/>
    </row>
    <row r="95" spans="1:16" s="142" customFormat="1" ht="21.9" customHeight="1">
      <c r="A95" s="141">
        <v>32</v>
      </c>
      <c r="B95" s="148" t="s">
        <v>374</v>
      </c>
      <c r="C95" s="101"/>
      <c r="D95" s="101"/>
      <c r="E95" s="101"/>
      <c r="F95" s="145"/>
      <c r="G95" s="145">
        <f t="shared" si="12"/>
        <v>0</v>
      </c>
      <c r="H95" s="145"/>
      <c r="I95" s="145"/>
      <c r="J95" s="145">
        <v>0</v>
      </c>
      <c r="K95" s="145"/>
      <c r="L95" s="145">
        <v>380</v>
      </c>
      <c r="M95" s="146">
        <f t="shared" si="17"/>
        <v>0</v>
      </c>
      <c r="N95" s="145">
        <f t="shared" si="19"/>
        <v>380</v>
      </c>
      <c r="O95" s="145"/>
    </row>
    <row r="96" spans="1:16" s="142" customFormat="1" ht="21.9" customHeight="1">
      <c r="A96" s="141">
        <v>33</v>
      </c>
      <c r="B96" s="148" t="s">
        <v>375</v>
      </c>
      <c r="C96" s="101"/>
      <c r="D96" s="101"/>
      <c r="E96" s="101"/>
      <c r="F96" s="145"/>
      <c r="G96" s="145">
        <f t="shared" si="12"/>
        <v>0</v>
      </c>
      <c r="H96" s="145"/>
      <c r="I96" s="145"/>
      <c r="J96" s="145">
        <v>0</v>
      </c>
      <c r="K96" s="145"/>
      <c r="L96" s="145">
        <v>140</v>
      </c>
      <c r="M96" s="146">
        <f t="shared" si="17"/>
        <v>0</v>
      </c>
      <c r="N96" s="145">
        <f t="shared" si="19"/>
        <v>140</v>
      </c>
      <c r="O96" s="145"/>
    </row>
    <row r="97" spans="1:16" s="142" customFormat="1" ht="21.9" customHeight="1">
      <c r="A97" s="141">
        <v>34</v>
      </c>
      <c r="B97" s="148" t="s">
        <v>180</v>
      </c>
      <c r="C97" s="101"/>
      <c r="D97" s="101"/>
      <c r="E97" s="101"/>
      <c r="F97" s="145"/>
      <c r="G97" s="145">
        <f t="shared" si="12"/>
        <v>0</v>
      </c>
      <c r="H97" s="145"/>
      <c r="I97" s="145"/>
      <c r="J97" s="145">
        <v>0</v>
      </c>
      <c r="K97" s="145"/>
      <c r="L97" s="145">
        <v>200</v>
      </c>
      <c r="M97" s="146">
        <f t="shared" si="17"/>
        <v>0</v>
      </c>
      <c r="N97" s="145">
        <f t="shared" si="19"/>
        <v>200</v>
      </c>
      <c r="O97" s="145"/>
    </row>
    <row r="98" spans="1:16" s="142" customFormat="1" ht="36" customHeight="1">
      <c r="A98" s="141">
        <v>35</v>
      </c>
      <c r="B98" s="148" t="s">
        <v>181</v>
      </c>
      <c r="C98" s="101"/>
      <c r="D98" s="101"/>
      <c r="E98" s="101"/>
      <c r="F98" s="145"/>
      <c r="G98" s="145">
        <f t="shared" si="12"/>
        <v>0</v>
      </c>
      <c r="H98" s="145"/>
      <c r="I98" s="145"/>
      <c r="J98" s="145">
        <v>0</v>
      </c>
      <c r="K98" s="145"/>
      <c r="L98" s="145">
        <v>490</v>
      </c>
      <c r="M98" s="146">
        <f t="shared" si="17"/>
        <v>0</v>
      </c>
      <c r="N98" s="145">
        <f t="shared" si="19"/>
        <v>490</v>
      </c>
      <c r="O98" s="145"/>
    </row>
    <row r="99" spans="1:16" s="142" customFormat="1" ht="21.9" customHeight="1">
      <c r="A99" s="141">
        <v>36</v>
      </c>
      <c r="B99" s="96" t="s">
        <v>182</v>
      </c>
      <c r="C99" s="101"/>
      <c r="D99" s="101"/>
      <c r="E99" s="101"/>
      <c r="F99" s="145"/>
      <c r="G99" s="145">
        <f t="shared" si="12"/>
        <v>0</v>
      </c>
      <c r="H99" s="145"/>
      <c r="I99" s="145"/>
      <c r="J99" s="145">
        <v>0</v>
      </c>
      <c r="K99" s="145"/>
      <c r="L99" s="145">
        <v>4300</v>
      </c>
      <c r="M99" s="146">
        <f t="shared" si="17"/>
        <v>0</v>
      </c>
      <c r="N99" s="145">
        <f t="shared" si="19"/>
        <v>4300</v>
      </c>
      <c r="O99" s="145"/>
    </row>
    <row r="100" spans="1:16" s="142" customFormat="1" ht="21.9" customHeight="1">
      <c r="A100" s="143" t="s">
        <v>77</v>
      </c>
      <c r="B100" s="97" t="s">
        <v>376</v>
      </c>
      <c r="C100" s="100">
        <f>SUM(C101:C108)</f>
        <v>106</v>
      </c>
      <c r="D100" s="100">
        <f t="shared" ref="D100:O100" si="20">SUM(D101:D108)</f>
        <v>93</v>
      </c>
      <c r="E100" s="100">
        <f t="shared" si="20"/>
        <v>10745.965716694216</v>
      </c>
      <c r="F100" s="100">
        <f t="shared" si="20"/>
        <v>12374.947125527849</v>
      </c>
      <c r="G100" s="100">
        <f t="shared" si="20"/>
        <v>3710</v>
      </c>
      <c r="H100" s="100">
        <f t="shared" si="20"/>
        <v>450</v>
      </c>
      <c r="I100" s="100">
        <f t="shared" si="20"/>
        <v>125</v>
      </c>
      <c r="J100" s="100">
        <f t="shared" si="20"/>
        <v>0</v>
      </c>
      <c r="K100" s="100"/>
      <c r="L100" s="100">
        <f t="shared" si="20"/>
        <v>4397</v>
      </c>
      <c r="M100" s="100">
        <f t="shared" si="20"/>
        <v>185.5</v>
      </c>
      <c r="N100" s="100">
        <f t="shared" si="20"/>
        <v>21242.447125527848</v>
      </c>
      <c r="O100" s="100">
        <f t="shared" si="20"/>
        <v>0</v>
      </c>
    </row>
    <row r="101" spans="1:16" s="142" customFormat="1" ht="21.9" customHeight="1">
      <c r="A101" s="141">
        <v>1</v>
      </c>
      <c r="B101" s="96" t="s">
        <v>377</v>
      </c>
      <c r="C101" s="144">
        <v>29</v>
      </c>
      <c r="D101" s="144">
        <v>23</v>
      </c>
      <c r="E101" s="101">
        <v>2213.24064</v>
      </c>
      <c r="F101" s="145">
        <f t="shared" si="18"/>
        <v>2839.5517634782609</v>
      </c>
      <c r="G101" s="145">
        <f>C101*35</f>
        <v>1015</v>
      </c>
      <c r="H101" s="145">
        <v>90</v>
      </c>
      <c r="I101" s="145">
        <v>25</v>
      </c>
      <c r="J101" s="145">
        <v>0</v>
      </c>
      <c r="K101" s="145"/>
      <c r="L101" s="145">
        <v>500</v>
      </c>
      <c r="M101" s="146">
        <f t="shared" ref="M101:M108" si="21">G101*0.05</f>
        <v>50.75</v>
      </c>
      <c r="N101" s="145">
        <f t="shared" si="19"/>
        <v>4520.3017634782609</v>
      </c>
      <c r="O101" s="145"/>
    </row>
    <row r="102" spans="1:16" s="142" customFormat="1" ht="36" customHeight="1">
      <c r="A102" s="141">
        <v>2</v>
      </c>
      <c r="B102" s="96" t="s">
        <v>434</v>
      </c>
      <c r="C102" s="144">
        <v>22</v>
      </c>
      <c r="D102" s="144">
        <v>20</v>
      </c>
      <c r="E102" s="101">
        <v>2127.7745057851239</v>
      </c>
      <c r="F102" s="145">
        <f t="shared" si="18"/>
        <v>2383.1119563636362</v>
      </c>
      <c r="G102" s="145">
        <f t="shared" ref="G102:G105" si="22">C102*35</f>
        <v>770</v>
      </c>
      <c r="H102" s="145">
        <v>90</v>
      </c>
      <c r="I102" s="145">
        <v>25</v>
      </c>
      <c r="J102" s="145">
        <v>0</v>
      </c>
      <c r="K102" s="145"/>
      <c r="L102" s="145">
        <f>200+600</f>
        <v>800</v>
      </c>
      <c r="M102" s="146">
        <f t="shared" si="21"/>
        <v>38.5</v>
      </c>
      <c r="N102" s="145">
        <f t="shared" si="19"/>
        <v>4106.6119563636366</v>
      </c>
      <c r="O102" s="145"/>
    </row>
    <row r="103" spans="1:16" s="142" customFormat="1" ht="21.9" customHeight="1">
      <c r="A103" s="141">
        <v>3</v>
      </c>
      <c r="B103" s="96" t="s">
        <v>378</v>
      </c>
      <c r="C103" s="144">
        <v>21</v>
      </c>
      <c r="D103" s="144">
        <v>18</v>
      </c>
      <c r="E103" s="101">
        <v>2255.9877599999995</v>
      </c>
      <c r="F103" s="145">
        <f t="shared" si="18"/>
        <v>2670.2897199999998</v>
      </c>
      <c r="G103" s="145">
        <f t="shared" si="22"/>
        <v>735</v>
      </c>
      <c r="H103" s="145">
        <v>90</v>
      </c>
      <c r="I103" s="145">
        <v>25</v>
      </c>
      <c r="J103" s="145">
        <v>0</v>
      </c>
      <c r="K103" s="145"/>
      <c r="L103" s="145">
        <v>250</v>
      </c>
      <c r="M103" s="146">
        <f t="shared" si="21"/>
        <v>36.75</v>
      </c>
      <c r="N103" s="145">
        <f t="shared" si="19"/>
        <v>3807.0397199999998</v>
      </c>
      <c r="O103" s="145"/>
    </row>
    <row r="104" spans="1:16" s="142" customFormat="1" ht="21.9" customHeight="1">
      <c r="A104" s="141">
        <v>4</v>
      </c>
      <c r="B104" s="96" t="s">
        <v>379</v>
      </c>
      <c r="C104" s="144">
        <v>12</v>
      </c>
      <c r="D104" s="144">
        <v>12</v>
      </c>
      <c r="E104" s="101">
        <v>1499.6140631404962</v>
      </c>
      <c r="F104" s="145">
        <f t="shared" si="18"/>
        <v>1525.1500631404963</v>
      </c>
      <c r="G104" s="145">
        <f t="shared" si="22"/>
        <v>420</v>
      </c>
      <c r="H104" s="145">
        <v>90</v>
      </c>
      <c r="I104" s="145">
        <v>25</v>
      </c>
      <c r="J104" s="145">
        <v>0</v>
      </c>
      <c r="K104" s="145"/>
      <c r="L104" s="145">
        <v>300</v>
      </c>
      <c r="M104" s="146">
        <f t="shared" si="21"/>
        <v>21</v>
      </c>
      <c r="N104" s="145">
        <f t="shared" si="19"/>
        <v>2381.1500631404961</v>
      </c>
      <c r="O104" s="145"/>
    </row>
    <row r="105" spans="1:16" s="142" customFormat="1" ht="21.9" customHeight="1">
      <c r="A105" s="141">
        <v>5</v>
      </c>
      <c r="B105" s="96" t="s">
        <v>380</v>
      </c>
      <c r="C105" s="144">
        <v>22</v>
      </c>
      <c r="D105" s="144">
        <v>20</v>
      </c>
      <c r="E105" s="101">
        <v>2649.3487477685953</v>
      </c>
      <c r="F105" s="145">
        <f t="shared" si="18"/>
        <v>2956.8436225454548</v>
      </c>
      <c r="G105" s="145">
        <f t="shared" si="22"/>
        <v>770</v>
      </c>
      <c r="H105" s="145">
        <v>90</v>
      </c>
      <c r="I105" s="145">
        <v>25</v>
      </c>
      <c r="J105" s="145">
        <v>0</v>
      </c>
      <c r="K105" s="145"/>
      <c r="L105" s="145">
        <v>847</v>
      </c>
      <c r="M105" s="146">
        <f t="shared" si="21"/>
        <v>38.5</v>
      </c>
      <c r="N105" s="145">
        <f t="shared" si="19"/>
        <v>4727.3436225454552</v>
      </c>
      <c r="O105" s="145"/>
    </row>
    <row r="106" spans="1:16" s="142" customFormat="1" ht="21.9" customHeight="1">
      <c r="A106" s="141">
        <v>6</v>
      </c>
      <c r="B106" s="96" t="s">
        <v>264</v>
      </c>
      <c r="C106" s="101"/>
      <c r="D106" s="101"/>
      <c r="E106" s="101"/>
      <c r="F106" s="145"/>
      <c r="G106" s="145">
        <f t="shared" ref="G106:G169" si="23">C106*30</f>
        <v>0</v>
      </c>
      <c r="H106" s="145"/>
      <c r="I106" s="145"/>
      <c r="J106" s="145">
        <v>0</v>
      </c>
      <c r="K106" s="145"/>
      <c r="L106" s="145">
        <v>500</v>
      </c>
      <c r="M106" s="146">
        <f t="shared" si="21"/>
        <v>0</v>
      </c>
      <c r="N106" s="145">
        <f t="shared" si="19"/>
        <v>500</v>
      </c>
      <c r="O106" s="145"/>
    </row>
    <row r="107" spans="1:16" s="142" customFormat="1" ht="21.9" customHeight="1">
      <c r="A107" s="141">
        <v>7</v>
      </c>
      <c r="B107" s="96" t="s">
        <v>263</v>
      </c>
      <c r="C107" s="101"/>
      <c r="D107" s="101"/>
      <c r="E107" s="101"/>
      <c r="F107" s="145"/>
      <c r="G107" s="145">
        <f t="shared" si="23"/>
        <v>0</v>
      </c>
      <c r="H107" s="145"/>
      <c r="I107" s="145"/>
      <c r="J107" s="145">
        <v>0</v>
      </c>
      <c r="K107" s="145"/>
      <c r="L107" s="145"/>
      <c r="M107" s="146">
        <f t="shared" si="21"/>
        <v>0</v>
      </c>
      <c r="N107" s="145">
        <f t="shared" si="19"/>
        <v>0</v>
      </c>
      <c r="O107" s="145"/>
    </row>
    <row r="108" spans="1:16" s="142" customFormat="1" ht="21.9" customHeight="1">
      <c r="A108" s="141">
        <v>8</v>
      </c>
      <c r="B108" s="96" t="s">
        <v>171</v>
      </c>
      <c r="C108" s="101"/>
      <c r="D108" s="101"/>
      <c r="E108" s="101"/>
      <c r="F108" s="145"/>
      <c r="G108" s="145">
        <f t="shared" si="23"/>
        <v>0</v>
      </c>
      <c r="H108" s="145"/>
      <c r="I108" s="145"/>
      <c r="J108" s="145">
        <v>0</v>
      </c>
      <c r="K108" s="145"/>
      <c r="L108" s="145">
        <v>1200</v>
      </c>
      <c r="M108" s="146">
        <f t="shared" si="21"/>
        <v>0</v>
      </c>
      <c r="N108" s="145">
        <f t="shared" si="19"/>
        <v>1200</v>
      </c>
      <c r="O108" s="145"/>
    </row>
    <row r="109" spans="1:16" s="157" customFormat="1" ht="21.9" customHeight="1">
      <c r="A109" s="143" t="s">
        <v>78</v>
      </c>
      <c r="B109" s="97" t="s">
        <v>381</v>
      </c>
      <c r="C109" s="100">
        <f>SUM(C110:C140)</f>
        <v>88</v>
      </c>
      <c r="D109" s="100">
        <f t="shared" ref="D109:O109" si="24">SUM(D110:D140)</f>
        <v>85</v>
      </c>
      <c r="E109" s="100">
        <f t="shared" si="24"/>
        <v>7836.367080991733</v>
      </c>
      <c r="F109" s="100">
        <f t="shared" si="24"/>
        <v>8377.1889268595041</v>
      </c>
      <c r="G109" s="100">
        <f t="shared" si="24"/>
        <v>2464</v>
      </c>
      <c r="H109" s="100">
        <f t="shared" si="24"/>
        <v>0</v>
      </c>
      <c r="I109" s="100">
        <f t="shared" si="24"/>
        <v>0</v>
      </c>
      <c r="J109" s="100">
        <f t="shared" si="24"/>
        <v>0</v>
      </c>
      <c r="K109" s="100"/>
      <c r="L109" s="100">
        <f t="shared" si="24"/>
        <v>4975</v>
      </c>
      <c r="M109" s="100">
        <f t="shared" si="24"/>
        <v>0</v>
      </c>
      <c r="N109" s="100">
        <f t="shared" si="24"/>
        <v>15816.188926859504</v>
      </c>
      <c r="O109" s="100">
        <f t="shared" si="24"/>
        <v>0</v>
      </c>
      <c r="P109" s="142"/>
    </row>
    <row r="110" spans="1:16" s="142" customFormat="1" ht="21.9" customHeight="1">
      <c r="A110" s="141">
        <v>1</v>
      </c>
      <c r="B110" s="96" t="s">
        <v>382</v>
      </c>
      <c r="C110" s="144">
        <v>20</v>
      </c>
      <c r="D110" s="144">
        <v>20</v>
      </c>
      <c r="E110" s="101">
        <v>1507.1038809917357</v>
      </c>
      <c r="F110" s="145">
        <f t="shared" si="18"/>
        <v>1549.6638809917356</v>
      </c>
      <c r="G110" s="145">
        <f>C110*28</f>
        <v>560</v>
      </c>
      <c r="H110" s="146"/>
      <c r="I110" s="146"/>
      <c r="J110" s="146">
        <v>0</v>
      </c>
      <c r="K110" s="146"/>
      <c r="L110" s="146">
        <v>255</v>
      </c>
      <c r="M110" s="146"/>
      <c r="N110" s="145">
        <f t="shared" si="19"/>
        <v>2364.6638809917358</v>
      </c>
      <c r="O110" s="145"/>
    </row>
    <row r="111" spans="1:16" s="142" customFormat="1" ht="21.9" customHeight="1">
      <c r="A111" s="141">
        <v>2</v>
      </c>
      <c r="B111" s="96" t="s">
        <v>383</v>
      </c>
      <c r="C111" s="144">
        <v>5</v>
      </c>
      <c r="D111" s="144">
        <v>5</v>
      </c>
      <c r="E111" s="101">
        <v>386.81437685950408</v>
      </c>
      <c r="F111" s="145">
        <f t="shared" si="18"/>
        <v>397.45437685950407</v>
      </c>
      <c r="G111" s="145">
        <f>C111*28</f>
        <v>140</v>
      </c>
      <c r="H111" s="146"/>
      <c r="I111" s="146"/>
      <c r="J111" s="146">
        <v>0</v>
      </c>
      <c r="K111" s="146"/>
      <c r="L111" s="146">
        <v>250</v>
      </c>
      <c r="M111" s="146"/>
      <c r="N111" s="145">
        <f t="shared" si="19"/>
        <v>787.45437685950401</v>
      </c>
      <c r="O111" s="145"/>
    </row>
    <row r="112" spans="1:16" s="142" customFormat="1" ht="21.9" customHeight="1">
      <c r="A112" s="141">
        <v>3</v>
      </c>
      <c r="B112" s="96" t="s">
        <v>384</v>
      </c>
      <c r="C112" s="144">
        <v>9</v>
      </c>
      <c r="D112" s="144">
        <v>8</v>
      </c>
      <c r="E112" s="101">
        <v>839.91588694214875</v>
      </c>
      <c r="F112" s="145">
        <f t="shared" si="18"/>
        <v>961.92937280991737</v>
      </c>
      <c r="G112" s="145">
        <f t="shared" ref="G112:G140" si="25">C112*28</f>
        <v>252</v>
      </c>
      <c r="H112" s="146"/>
      <c r="I112" s="146"/>
      <c r="J112" s="146">
        <v>0</v>
      </c>
      <c r="K112" s="146"/>
      <c r="L112" s="146">
        <v>450</v>
      </c>
      <c r="M112" s="146"/>
      <c r="N112" s="145">
        <f t="shared" si="19"/>
        <v>1663.9293728099174</v>
      </c>
      <c r="O112" s="145"/>
    </row>
    <row r="113" spans="1:15" s="142" customFormat="1" ht="21.9" customHeight="1">
      <c r="A113" s="141">
        <v>4</v>
      </c>
      <c r="B113" s="96" t="s">
        <v>385</v>
      </c>
      <c r="C113" s="144">
        <v>12</v>
      </c>
      <c r="D113" s="144">
        <v>12</v>
      </c>
      <c r="E113" s="101">
        <v>945.47855999999979</v>
      </c>
      <c r="F113" s="145">
        <f t="shared" si="18"/>
        <v>971.01455999999985</v>
      </c>
      <c r="G113" s="145">
        <f t="shared" si="25"/>
        <v>336</v>
      </c>
      <c r="H113" s="146"/>
      <c r="I113" s="146"/>
      <c r="J113" s="146">
        <v>0</v>
      </c>
      <c r="K113" s="146"/>
      <c r="L113" s="146">
        <v>500</v>
      </c>
      <c r="M113" s="146"/>
      <c r="N113" s="145">
        <f t="shared" si="19"/>
        <v>1807.0145599999998</v>
      </c>
      <c r="O113" s="145"/>
    </row>
    <row r="114" spans="1:15" s="142" customFormat="1" ht="21.9" customHeight="1">
      <c r="A114" s="141">
        <v>5</v>
      </c>
      <c r="B114" s="96" t="s">
        <v>386</v>
      </c>
      <c r="C114" s="144">
        <v>11</v>
      </c>
      <c r="D114" s="144">
        <v>11</v>
      </c>
      <c r="E114" s="101">
        <v>1049.8805157024792</v>
      </c>
      <c r="F114" s="145">
        <f t="shared" si="18"/>
        <v>1073.2885157024791</v>
      </c>
      <c r="G114" s="145">
        <f t="shared" si="25"/>
        <v>308</v>
      </c>
      <c r="H114" s="146"/>
      <c r="I114" s="146"/>
      <c r="J114" s="146">
        <v>0</v>
      </c>
      <c r="K114" s="146"/>
      <c r="L114" s="146">
        <v>230</v>
      </c>
      <c r="M114" s="146"/>
      <c r="N114" s="145">
        <f t="shared" si="19"/>
        <v>1611.2885157024791</v>
      </c>
      <c r="O114" s="145"/>
    </row>
    <row r="115" spans="1:15" s="142" customFormat="1" ht="21.9" customHeight="1">
      <c r="A115" s="141">
        <v>6</v>
      </c>
      <c r="B115" s="96" t="s">
        <v>387</v>
      </c>
      <c r="C115" s="144">
        <v>10</v>
      </c>
      <c r="D115" s="144">
        <v>10</v>
      </c>
      <c r="E115" s="101">
        <v>1074.5248799999999</v>
      </c>
      <c r="F115" s="145">
        <f t="shared" si="18"/>
        <v>1095.8048799999999</v>
      </c>
      <c r="G115" s="145">
        <f t="shared" si="25"/>
        <v>280</v>
      </c>
      <c r="H115" s="146"/>
      <c r="I115" s="146"/>
      <c r="J115" s="146">
        <v>0</v>
      </c>
      <c r="K115" s="146"/>
      <c r="L115" s="146"/>
      <c r="M115" s="146"/>
      <c r="N115" s="145">
        <f t="shared" si="19"/>
        <v>1375.8048799999999</v>
      </c>
      <c r="O115" s="145"/>
    </row>
    <row r="116" spans="1:15" s="142" customFormat="1" ht="21.9" customHeight="1">
      <c r="A116" s="141">
        <v>7</v>
      </c>
      <c r="B116" s="96" t="s">
        <v>388</v>
      </c>
      <c r="C116" s="144">
        <v>5</v>
      </c>
      <c r="D116" s="144">
        <v>5</v>
      </c>
      <c r="E116" s="101">
        <v>414.14892892561983</v>
      </c>
      <c r="F116" s="145">
        <f t="shared" si="18"/>
        <v>424.78892892561976</v>
      </c>
      <c r="G116" s="145">
        <f t="shared" si="25"/>
        <v>140</v>
      </c>
      <c r="H116" s="146"/>
      <c r="I116" s="146"/>
      <c r="J116" s="146">
        <v>0</v>
      </c>
      <c r="K116" s="146"/>
      <c r="L116" s="146"/>
      <c r="M116" s="146"/>
      <c r="N116" s="145">
        <f t="shared" si="19"/>
        <v>564.78892892561976</v>
      </c>
      <c r="O116" s="145"/>
    </row>
    <row r="117" spans="1:15" s="142" customFormat="1" ht="21.9" customHeight="1">
      <c r="A117" s="141">
        <v>8</v>
      </c>
      <c r="B117" s="96" t="s">
        <v>389</v>
      </c>
      <c r="C117" s="144">
        <v>2</v>
      </c>
      <c r="D117" s="144">
        <v>2</v>
      </c>
      <c r="E117" s="101">
        <v>283.30847999999997</v>
      </c>
      <c r="F117" s="145">
        <f t="shared" si="18"/>
        <v>287.56448</v>
      </c>
      <c r="G117" s="145">
        <f t="shared" si="25"/>
        <v>56</v>
      </c>
      <c r="H117" s="146"/>
      <c r="I117" s="146"/>
      <c r="J117" s="146">
        <v>0</v>
      </c>
      <c r="K117" s="146"/>
      <c r="L117" s="146">
        <v>250</v>
      </c>
      <c r="M117" s="146"/>
      <c r="N117" s="145">
        <f t="shared" si="19"/>
        <v>593.56448</v>
      </c>
      <c r="O117" s="145"/>
    </row>
    <row r="118" spans="1:15" s="142" customFormat="1" ht="21.9" customHeight="1">
      <c r="A118" s="141">
        <v>9</v>
      </c>
      <c r="B118" s="96" t="s">
        <v>390</v>
      </c>
      <c r="C118" s="144">
        <v>2</v>
      </c>
      <c r="D118" s="144">
        <v>2</v>
      </c>
      <c r="E118" s="101">
        <v>253.78391999999999</v>
      </c>
      <c r="F118" s="145">
        <f t="shared" si="18"/>
        <v>258.03992</v>
      </c>
      <c r="G118" s="145">
        <f t="shared" si="25"/>
        <v>56</v>
      </c>
      <c r="H118" s="145"/>
      <c r="I118" s="145"/>
      <c r="J118" s="145">
        <v>0</v>
      </c>
      <c r="K118" s="145"/>
      <c r="L118" s="145">
        <v>200</v>
      </c>
      <c r="M118" s="146"/>
      <c r="N118" s="145">
        <f t="shared" si="19"/>
        <v>514.03991999999994</v>
      </c>
      <c r="O118" s="145"/>
    </row>
    <row r="119" spans="1:15" s="142" customFormat="1" ht="21.9" customHeight="1">
      <c r="A119" s="141">
        <v>10</v>
      </c>
      <c r="B119" s="96" t="s">
        <v>183</v>
      </c>
      <c r="C119" s="144">
        <v>2</v>
      </c>
      <c r="D119" s="144">
        <v>2</v>
      </c>
      <c r="E119" s="101">
        <v>198.10751999999999</v>
      </c>
      <c r="F119" s="145">
        <f t="shared" si="18"/>
        <v>202.36351999999999</v>
      </c>
      <c r="G119" s="145">
        <f t="shared" si="25"/>
        <v>56</v>
      </c>
      <c r="H119" s="145"/>
      <c r="I119" s="145"/>
      <c r="J119" s="145">
        <v>0</v>
      </c>
      <c r="K119" s="145"/>
      <c r="L119" s="145"/>
      <c r="M119" s="146"/>
      <c r="N119" s="145">
        <f t="shared" si="19"/>
        <v>258.36351999999999</v>
      </c>
      <c r="O119" s="145"/>
    </row>
    <row r="120" spans="1:15" s="142" customFormat="1" ht="21.9" customHeight="1">
      <c r="A120" s="141">
        <v>11</v>
      </c>
      <c r="B120" s="96" t="s">
        <v>391</v>
      </c>
      <c r="C120" s="144">
        <v>2</v>
      </c>
      <c r="D120" s="144">
        <v>2</v>
      </c>
      <c r="E120" s="101">
        <v>153.93768000000003</v>
      </c>
      <c r="F120" s="145">
        <f t="shared" si="18"/>
        <v>158.19368000000003</v>
      </c>
      <c r="G120" s="145">
        <f t="shared" si="25"/>
        <v>56</v>
      </c>
      <c r="H120" s="145"/>
      <c r="I120" s="145"/>
      <c r="J120" s="145">
        <v>0</v>
      </c>
      <c r="K120" s="145"/>
      <c r="L120" s="145"/>
      <c r="M120" s="146"/>
      <c r="N120" s="145">
        <f t="shared" si="19"/>
        <v>214.19368000000003</v>
      </c>
      <c r="O120" s="145"/>
    </row>
    <row r="121" spans="1:15" s="142" customFormat="1" ht="21.9" customHeight="1">
      <c r="A121" s="141">
        <v>12</v>
      </c>
      <c r="B121" s="96" t="s">
        <v>392</v>
      </c>
      <c r="C121" s="144">
        <v>2</v>
      </c>
      <c r="D121" s="144">
        <v>1</v>
      </c>
      <c r="E121" s="101">
        <v>191.63195999999999</v>
      </c>
      <c r="F121" s="145">
        <f t="shared" si="18"/>
        <v>385.39191999999997</v>
      </c>
      <c r="G121" s="145">
        <f t="shared" si="25"/>
        <v>56</v>
      </c>
      <c r="H121" s="145"/>
      <c r="I121" s="145"/>
      <c r="J121" s="145">
        <v>0</v>
      </c>
      <c r="K121" s="145"/>
      <c r="L121" s="145"/>
      <c r="M121" s="146"/>
      <c r="N121" s="145">
        <f t="shared" si="19"/>
        <v>441.39191999999997</v>
      </c>
      <c r="O121" s="145"/>
    </row>
    <row r="122" spans="1:15" s="142" customFormat="1" ht="21.9" customHeight="1">
      <c r="A122" s="141">
        <v>13</v>
      </c>
      <c r="B122" s="96" t="s">
        <v>393</v>
      </c>
      <c r="C122" s="144">
        <v>2</v>
      </c>
      <c r="D122" s="144">
        <v>2</v>
      </c>
      <c r="E122" s="101">
        <v>237.87821157024791</v>
      </c>
      <c r="F122" s="145">
        <f t="shared" si="18"/>
        <v>242.13421157024791</v>
      </c>
      <c r="G122" s="145">
        <f t="shared" si="25"/>
        <v>56</v>
      </c>
      <c r="H122" s="145"/>
      <c r="I122" s="145"/>
      <c r="J122" s="145">
        <v>0</v>
      </c>
      <c r="K122" s="145"/>
      <c r="L122" s="145">
        <v>150</v>
      </c>
      <c r="M122" s="146"/>
      <c r="N122" s="145">
        <f t="shared" si="19"/>
        <v>448.13421157024788</v>
      </c>
      <c r="O122" s="145"/>
    </row>
    <row r="123" spans="1:15" s="142" customFormat="1" ht="36" customHeight="1">
      <c r="A123" s="141">
        <v>14</v>
      </c>
      <c r="B123" s="96" t="s">
        <v>394</v>
      </c>
      <c r="C123" s="101">
        <v>2</v>
      </c>
      <c r="D123" s="101">
        <v>2</v>
      </c>
      <c r="E123" s="101">
        <v>236.53187999999997</v>
      </c>
      <c r="F123" s="145">
        <f t="shared" si="18"/>
        <v>240.78787999999997</v>
      </c>
      <c r="G123" s="145">
        <f t="shared" si="25"/>
        <v>56</v>
      </c>
      <c r="H123" s="145"/>
      <c r="I123" s="145"/>
      <c r="J123" s="145">
        <v>0</v>
      </c>
      <c r="K123" s="145"/>
      <c r="L123" s="145">
        <v>100</v>
      </c>
      <c r="M123" s="146"/>
      <c r="N123" s="145">
        <f t="shared" si="19"/>
        <v>396.78787999999997</v>
      </c>
      <c r="O123" s="145"/>
    </row>
    <row r="124" spans="1:15" s="142" customFormat="1" ht="21.9" customHeight="1">
      <c r="A124" s="141">
        <v>15</v>
      </c>
      <c r="B124" s="96" t="s">
        <v>395</v>
      </c>
      <c r="C124" s="101">
        <v>2</v>
      </c>
      <c r="D124" s="101">
        <v>1</v>
      </c>
      <c r="E124" s="101">
        <v>63.320399999999992</v>
      </c>
      <c r="F124" s="145">
        <f t="shared" si="18"/>
        <v>128.7688</v>
      </c>
      <c r="G124" s="145">
        <f t="shared" si="25"/>
        <v>56</v>
      </c>
      <c r="H124" s="145"/>
      <c r="I124" s="145"/>
      <c r="J124" s="145">
        <v>0</v>
      </c>
      <c r="K124" s="145"/>
      <c r="L124" s="145"/>
      <c r="M124" s="146"/>
      <c r="N124" s="145">
        <f t="shared" si="19"/>
        <v>184.7688</v>
      </c>
      <c r="O124" s="145"/>
    </row>
    <row r="125" spans="1:15" s="142" customFormat="1" ht="21.9" customHeight="1">
      <c r="A125" s="141">
        <v>16</v>
      </c>
      <c r="B125" s="96" t="s">
        <v>184</v>
      </c>
      <c r="C125" s="101"/>
      <c r="D125" s="101"/>
      <c r="E125" s="101"/>
      <c r="F125" s="145"/>
      <c r="G125" s="145">
        <f t="shared" si="25"/>
        <v>0</v>
      </c>
      <c r="H125" s="145"/>
      <c r="I125" s="145"/>
      <c r="J125" s="145">
        <v>0</v>
      </c>
      <c r="K125" s="145"/>
      <c r="L125" s="145">
        <v>150</v>
      </c>
      <c r="M125" s="146"/>
      <c r="N125" s="145">
        <f t="shared" si="19"/>
        <v>150</v>
      </c>
      <c r="O125" s="145"/>
    </row>
    <row r="126" spans="1:15" s="142" customFormat="1" ht="21.9" customHeight="1">
      <c r="A126" s="141">
        <v>17</v>
      </c>
      <c r="B126" s="96" t="s">
        <v>396</v>
      </c>
      <c r="C126" s="101"/>
      <c r="D126" s="101"/>
      <c r="E126" s="101"/>
      <c r="F126" s="145"/>
      <c r="G126" s="145">
        <f t="shared" si="25"/>
        <v>0</v>
      </c>
      <c r="H126" s="145"/>
      <c r="I126" s="145"/>
      <c r="J126" s="145">
        <v>0</v>
      </c>
      <c r="K126" s="145"/>
      <c r="L126" s="145">
        <v>150</v>
      </c>
      <c r="M126" s="146"/>
      <c r="N126" s="145">
        <f t="shared" si="19"/>
        <v>150</v>
      </c>
      <c r="O126" s="145"/>
    </row>
    <row r="127" spans="1:15" s="142" customFormat="1" ht="21.9" customHeight="1">
      <c r="A127" s="141">
        <v>18</v>
      </c>
      <c r="B127" s="96" t="s">
        <v>397</v>
      </c>
      <c r="C127" s="101"/>
      <c r="D127" s="101"/>
      <c r="E127" s="101"/>
      <c r="F127" s="145"/>
      <c r="G127" s="145">
        <f t="shared" si="25"/>
        <v>0</v>
      </c>
      <c r="H127" s="145"/>
      <c r="I127" s="145"/>
      <c r="J127" s="145">
        <v>0</v>
      </c>
      <c r="K127" s="145"/>
      <c r="L127" s="145">
        <v>150</v>
      </c>
      <c r="M127" s="146"/>
      <c r="N127" s="145">
        <f t="shared" si="19"/>
        <v>150</v>
      </c>
      <c r="O127" s="145"/>
    </row>
    <row r="128" spans="1:15" s="142" customFormat="1" ht="21.9" customHeight="1">
      <c r="A128" s="141">
        <v>19</v>
      </c>
      <c r="B128" s="96" t="s">
        <v>398</v>
      </c>
      <c r="C128" s="101"/>
      <c r="D128" s="101"/>
      <c r="E128" s="101"/>
      <c r="F128" s="145"/>
      <c r="G128" s="145">
        <f t="shared" si="25"/>
        <v>0</v>
      </c>
      <c r="H128" s="145"/>
      <c r="I128" s="145"/>
      <c r="J128" s="145">
        <v>0</v>
      </c>
      <c r="K128" s="145"/>
      <c r="L128" s="145">
        <v>100</v>
      </c>
      <c r="M128" s="146"/>
      <c r="N128" s="145">
        <f t="shared" si="19"/>
        <v>100</v>
      </c>
      <c r="O128" s="145"/>
    </row>
    <row r="129" spans="1:15" s="142" customFormat="1" ht="21.9" customHeight="1">
      <c r="A129" s="141">
        <v>20</v>
      </c>
      <c r="B129" s="96" t="s">
        <v>399</v>
      </c>
      <c r="C129" s="101"/>
      <c r="D129" s="101"/>
      <c r="E129" s="101"/>
      <c r="F129" s="145"/>
      <c r="G129" s="145">
        <f t="shared" si="25"/>
        <v>0</v>
      </c>
      <c r="H129" s="145"/>
      <c r="I129" s="145"/>
      <c r="J129" s="145">
        <v>0</v>
      </c>
      <c r="K129" s="145"/>
      <c r="L129" s="145">
        <v>100</v>
      </c>
      <c r="M129" s="146"/>
      <c r="N129" s="145">
        <f t="shared" si="19"/>
        <v>100</v>
      </c>
      <c r="O129" s="145"/>
    </row>
    <row r="130" spans="1:15" s="142" customFormat="1" ht="21.9" customHeight="1">
      <c r="A130" s="141">
        <v>21</v>
      </c>
      <c r="B130" s="96" t="s">
        <v>400</v>
      </c>
      <c r="C130" s="101"/>
      <c r="D130" s="101"/>
      <c r="E130" s="101"/>
      <c r="F130" s="145"/>
      <c r="G130" s="145">
        <f t="shared" si="25"/>
        <v>0</v>
      </c>
      <c r="H130" s="145"/>
      <c r="I130" s="145"/>
      <c r="J130" s="145">
        <v>0</v>
      </c>
      <c r="K130" s="145"/>
      <c r="L130" s="146">
        <v>100</v>
      </c>
      <c r="M130" s="146"/>
      <c r="N130" s="145">
        <f t="shared" si="19"/>
        <v>100</v>
      </c>
      <c r="O130" s="145"/>
    </row>
    <row r="131" spans="1:15" s="142" customFormat="1" ht="21.9" customHeight="1">
      <c r="A131" s="141">
        <v>22</v>
      </c>
      <c r="B131" s="96" t="s">
        <v>401</v>
      </c>
      <c r="C131" s="101"/>
      <c r="D131" s="101"/>
      <c r="E131" s="101"/>
      <c r="F131" s="145"/>
      <c r="G131" s="145">
        <f t="shared" si="25"/>
        <v>0</v>
      </c>
      <c r="H131" s="145"/>
      <c r="I131" s="145"/>
      <c r="J131" s="145">
        <v>0</v>
      </c>
      <c r="K131" s="145"/>
      <c r="L131" s="145">
        <v>100</v>
      </c>
      <c r="M131" s="146"/>
      <c r="N131" s="145">
        <f t="shared" si="19"/>
        <v>100</v>
      </c>
      <c r="O131" s="145"/>
    </row>
    <row r="132" spans="1:15" s="142" customFormat="1" ht="21.9" customHeight="1">
      <c r="A132" s="141">
        <v>23</v>
      </c>
      <c r="B132" s="96" t="s">
        <v>402</v>
      </c>
      <c r="C132" s="101"/>
      <c r="D132" s="101"/>
      <c r="E132" s="101"/>
      <c r="F132" s="145"/>
      <c r="G132" s="145">
        <f t="shared" si="25"/>
        <v>0</v>
      </c>
      <c r="H132" s="145"/>
      <c r="I132" s="145"/>
      <c r="J132" s="145">
        <v>0</v>
      </c>
      <c r="K132" s="145"/>
      <c r="L132" s="145">
        <v>170</v>
      </c>
      <c r="M132" s="146"/>
      <c r="N132" s="145">
        <f t="shared" si="19"/>
        <v>170</v>
      </c>
      <c r="O132" s="145"/>
    </row>
    <row r="133" spans="1:15" s="142" customFormat="1" ht="36" customHeight="1">
      <c r="A133" s="141">
        <v>24</v>
      </c>
      <c r="B133" s="96" t="s">
        <v>185</v>
      </c>
      <c r="C133" s="101"/>
      <c r="D133" s="101"/>
      <c r="E133" s="101"/>
      <c r="F133" s="145"/>
      <c r="G133" s="145">
        <f t="shared" si="25"/>
        <v>0</v>
      </c>
      <c r="H133" s="145"/>
      <c r="I133" s="145"/>
      <c r="J133" s="145">
        <v>0</v>
      </c>
      <c r="K133" s="145"/>
      <c r="L133" s="145">
        <v>150</v>
      </c>
      <c r="M133" s="146"/>
      <c r="N133" s="145">
        <f t="shared" si="19"/>
        <v>150</v>
      </c>
      <c r="O133" s="145"/>
    </row>
    <row r="134" spans="1:15" s="142" customFormat="1" ht="21.9" customHeight="1">
      <c r="A134" s="141">
        <v>25</v>
      </c>
      <c r="B134" s="96" t="s">
        <v>186</v>
      </c>
      <c r="C134" s="101"/>
      <c r="D134" s="101"/>
      <c r="E134" s="101"/>
      <c r="F134" s="145"/>
      <c r="G134" s="145">
        <f t="shared" si="25"/>
        <v>0</v>
      </c>
      <c r="H134" s="145"/>
      <c r="I134" s="145"/>
      <c r="J134" s="145">
        <v>0</v>
      </c>
      <c r="K134" s="145"/>
      <c r="L134" s="145">
        <v>150</v>
      </c>
      <c r="M134" s="146"/>
      <c r="N134" s="145">
        <f t="shared" si="19"/>
        <v>150</v>
      </c>
      <c r="O134" s="145"/>
    </row>
    <row r="135" spans="1:15" s="142" customFormat="1" ht="21.9" customHeight="1">
      <c r="A135" s="141">
        <v>26</v>
      </c>
      <c r="B135" s="96" t="s">
        <v>187</v>
      </c>
      <c r="C135" s="101"/>
      <c r="D135" s="101"/>
      <c r="E135" s="101"/>
      <c r="F135" s="145"/>
      <c r="G135" s="145">
        <f t="shared" si="25"/>
        <v>0</v>
      </c>
      <c r="H135" s="145"/>
      <c r="I135" s="145"/>
      <c r="J135" s="145">
        <v>0</v>
      </c>
      <c r="K135" s="145"/>
      <c r="L135" s="145">
        <v>300</v>
      </c>
      <c r="M135" s="146"/>
      <c r="N135" s="145">
        <f t="shared" si="19"/>
        <v>300</v>
      </c>
      <c r="O135" s="145"/>
    </row>
    <row r="136" spans="1:15" s="142" customFormat="1" ht="36" customHeight="1">
      <c r="A136" s="141">
        <v>27</v>
      </c>
      <c r="B136" s="96" t="s">
        <v>188</v>
      </c>
      <c r="C136" s="101"/>
      <c r="D136" s="101"/>
      <c r="E136" s="101"/>
      <c r="F136" s="145"/>
      <c r="G136" s="145">
        <f t="shared" si="25"/>
        <v>0</v>
      </c>
      <c r="H136" s="145"/>
      <c r="I136" s="145"/>
      <c r="J136" s="145">
        <v>0</v>
      </c>
      <c r="K136" s="145"/>
      <c r="L136" s="145">
        <v>120</v>
      </c>
      <c r="M136" s="146"/>
      <c r="N136" s="145">
        <f t="shared" si="19"/>
        <v>120</v>
      </c>
      <c r="O136" s="145"/>
    </row>
    <row r="137" spans="1:15" s="142" customFormat="1" ht="21.9" customHeight="1">
      <c r="A137" s="141">
        <v>28</v>
      </c>
      <c r="B137" s="96" t="s">
        <v>262</v>
      </c>
      <c r="C137" s="101"/>
      <c r="D137" s="101"/>
      <c r="E137" s="101"/>
      <c r="F137" s="145"/>
      <c r="G137" s="145"/>
      <c r="H137" s="145"/>
      <c r="I137" s="145"/>
      <c r="J137" s="145"/>
      <c r="K137" s="145"/>
      <c r="L137" s="145">
        <v>150</v>
      </c>
      <c r="M137" s="146"/>
      <c r="N137" s="145">
        <f t="shared" si="19"/>
        <v>150</v>
      </c>
      <c r="O137" s="145"/>
    </row>
    <row r="138" spans="1:15" s="142" customFormat="1" ht="21.9" customHeight="1">
      <c r="A138" s="141">
        <v>29</v>
      </c>
      <c r="B138" s="96" t="s">
        <v>189</v>
      </c>
      <c r="C138" s="101"/>
      <c r="D138" s="101"/>
      <c r="E138" s="101"/>
      <c r="F138" s="145"/>
      <c r="G138" s="145">
        <f t="shared" si="25"/>
        <v>0</v>
      </c>
      <c r="H138" s="145"/>
      <c r="I138" s="145"/>
      <c r="J138" s="145">
        <v>0</v>
      </c>
      <c r="K138" s="145"/>
      <c r="L138" s="145"/>
      <c r="M138" s="146"/>
      <c r="N138" s="145">
        <f t="shared" si="19"/>
        <v>0</v>
      </c>
      <c r="O138" s="145"/>
    </row>
    <row r="139" spans="1:15" s="142" customFormat="1" ht="21.9" customHeight="1">
      <c r="A139" s="141">
        <v>30</v>
      </c>
      <c r="B139" s="96" t="s">
        <v>261</v>
      </c>
      <c r="C139" s="101"/>
      <c r="D139" s="101"/>
      <c r="E139" s="101"/>
      <c r="F139" s="145"/>
      <c r="G139" s="145">
        <f t="shared" si="25"/>
        <v>0</v>
      </c>
      <c r="H139" s="145"/>
      <c r="I139" s="145"/>
      <c r="J139" s="145">
        <v>0</v>
      </c>
      <c r="K139" s="145"/>
      <c r="L139" s="145"/>
      <c r="M139" s="146"/>
      <c r="N139" s="145">
        <f t="shared" ref="N139:N179" si="26">F139+G139+H139+I139+J139+K139+L139+M139</f>
        <v>0</v>
      </c>
      <c r="O139" s="145"/>
    </row>
    <row r="140" spans="1:15" s="142" customFormat="1" ht="21.9" customHeight="1">
      <c r="A140" s="141">
        <v>31</v>
      </c>
      <c r="B140" s="96" t="s">
        <v>171</v>
      </c>
      <c r="C140" s="101"/>
      <c r="D140" s="101"/>
      <c r="E140" s="101"/>
      <c r="F140" s="145"/>
      <c r="G140" s="145">
        <f t="shared" si="25"/>
        <v>0</v>
      </c>
      <c r="H140" s="145"/>
      <c r="I140" s="145"/>
      <c r="J140" s="145">
        <v>0</v>
      </c>
      <c r="K140" s="145"/>
      <c r="L140" s="145">
        <v>700</v>
      </c>
      <c r="M140" s="146"/>
      <c r="N140" s="145">
        <f t="shared" si="26"/>
        <v>700</v>
      </c>
      <c r="O140" s="145"/>
    </row>
    <row r="141" spans="1:15" s="159" customFormat="1" ht="21.9" customHeight="1">
      <c r="A141" s="143" t="s">
        <v>190</v>
      </c>
      <c r="B141" s="97" t="s">
        <v>403</v>
      </c>
      <c r="C141" s="100">
        <f t="shared" ref="C141:O141" si="27">C142+C143+C144+C145+C146+C147+C148+C151+C152+C155+C156+C157+C158</f>
        <v>128</v>
      </c>
      <c r="D141" s="100">
        <f t="shared" si="27"/>
        <v>105</v>
      </c>
      <c r="E141" s="100">
        <f t="shared" si="27"/>
        <v>8344.5957937190087</v>
      </c>
      <c r="F141" s="100">
        <f t="shared" si="27"/>
        <v>10354.416532862337</v>
      </c>
      <c r="G141" s="100">
        <f t="shared" si="27"/>
        <v>3840</v>
      </c>
      <c r="H141" s="100">
        <f t="shared" si="27"/>
        <v>0</v>
      </c>
      <c r="I141" s="100">
        <f t="shared" si="27"/>
        <v>0</v>
      </c>
      <c r="J141" s="100">
        <f t="shared" si="27"/>
        <v>0</v>
      </c>
      <c r="K141" s="100"/>
      <c r="L141" s="100">
        <f t="shared" si="27"/>
        <v>17106</v>
      </c>
      <c r="M141" s="100">
        <f t="shared" si="27"/>
        <v>192</v>
      </c>
      <c r="N141" s="100">
        <f t="shared" si="27"/>
        <v>31492.416532862342</v>
      </c>
      <c r="O141" s="100">
        <f t="shared" si="27"/>
        <v>0</v>
      </c>
    </row>
    <row r="142" spans="1:15" s="142" customFormat="1" ht="36" customHeight="1">
      <c r="A142" s="141">
        <v>1</v>
      </c>
      <c r="B142" s="96" t="s">
        <v>191</v>
      </c>
      <c r="C142" s="154">
        <v>35</v>
      </c>
      <c r="D142" s="154">
        <v>33</v>
      </c>
      <c r="E142" s="160">
        <v>2735.8315200000002</v>
      </c>
      <c r="F142" s="145">
        <f t="shared" ref="F142:F147" si="28">E142/D142*C142+D142*2.128</f>
        <v>2971.8634909090915</v>
      </c>
      <c r="G142" s="145">
        <f t="shared" si="23"/>
        <v>1050</v>
      </c>
      <c r="H142" s="145"/>
      <c r="I142" s="145"/>
      <c r="J142" s="145">
        <v>0</v>
      </c>
      <c r="K142" s="145"/>
      <c r="L142" s="145">
        <f>1570+200+100+700</f>
        <v>2570</v>
      </c>
      <c r="M142" s="146">
        <f t="shared" ref="M142:M158" si="29">G142*0.05</f>
        <v>52.5</v>
      </c>
      <c r="N142" s="145">
        <f t="shared" si="26"/>
        <v>6644.3634909090915</v>
      </c>
      <c r="O142" s="145"/>
    </row>
    <row r="143" spans="1:15" s="142" customFormat="1" ht="21.9" customHeight="1">
      <c r="A143" s="141">
        <v>2</v>
      </c>
      <c r="B143" s="96" t="s">
        <v>404</v>
      </c>
      <c r="C143" s="154">
        <v>22</v>
      </c>
      <c r="D143" s="154">
        <v>21</v>
      </c>
      <c r="E143" s="160">
        <v>1576.6231537190085</v>
      </c>
      <c r="F143" s="145">
        <f t="shared" si="28"/>
        <v>1696.3884467532473</v>
      </c>
      <c r="G143" s="145">
        <f t="shared" si="23"/>
        <v>660</v>
      </c>
      <c r="H143" s="145"/>
      <c r="I143" s="145"/>
      <c r="J143" s="145">
        <v>0</v>
      </c>
      <c r="K143" s="145"/>
      <c r="L143" s="145">
        <f>1509+200+200</f>
        <v>1909</v>
      </c>
      <c r="M143" s="146">
        <f t="shared" si="29"/>
        <v>33</v>
      </c>
      <c r="N143" s="145">
        <f t="shared" si="26"/>
        <v>4298.3884467532471</v>
      </c>
      <c r="O143" s="145"/>
    </row>
    <row r="144" spans="1:15" s="142" customFormat="1" ht="21.9" customHeight="1">
      <c r="A144" s="141">
        <v>3</v>
      </c>
      <c r="B144" s="96" t="s">
        <v>405</v>
      </c>
      <c r="C144" s="154">
        <v>27</v>
      </c>
      <c r="D144" s="154">
        <v>25</v>
      </c>
      <c r="E144" s="160">
        <v>2154.3254400000001</v>
      </c>
      <c r="F144" s="145">
        <f t="shared" si="28"/>
        <v>2379.8714752000001</v>
      </c>
      <c r="G144" s="145">
        <f t="shared" si="23"/>
        <v>810</v>
      </c>
      <c r="H144" s="146"/>
      <c r="I144" s="146"/>
      <c r="J144" s="146">
        <v>0</v>
      </c>
      <c r="K144" s="146"/>
      <c r="L144" s="146">
        <f>1169+700</f>
        <v>1869</v>
      </c>
      <c r="M144" s="146">
        <f t="shared" si="29"/>
        <v>40.5</v>
      </c>
      <c r="N144" s="145">
        <f t="shared" si="26"/>
        <v>5099.3714751999996</v>
      </c>
      <c r="O144" s="146"/>
    </row>
    <row r="145" spans="1:16" s="142" customFormat="1" ht="21.9" customHeight="1">
      <c r="A145" s="141">
        <v>4</v>
      </c>
      <c r="B145" s="96" t="s">
        <v>406</v>
      </c>
      <c r="C145" s="154">
        <v>27</v>
      </c>
      <c r="D145" s="154">
        <v>9</v>
      </c>
      <c r="E145" s="160">
        <v>686.57471999999996</v>
      </c>
      <c r="F145" s="145">
        <f t="shared" si="28"/>
        <v>2078.8761599999998</v>
      </c>
      <c r="G145" s="145">
        <f t="shared" si="23"/>
        <v>810</v>
      </c>
      <c r="H145" s="145"/>
      <c r="I145" s="145"/>
      <c r="J145" s="145">
        <v>0</v>
      </c>
      <c r="K145" s="145"/>
      <c r="L145" s="145">
        <f>700+700</f>
        <v>1400</v>
      </c>
      <c r="M145" s="146">
        <f t="shared" si="29"/>
        <v>40.5</v>
      </c>
      <c r="N145" s="145">
        <f t="shared" si="26"/>
        <v>4329.3761599999998</v>
      </c>
      <c r="O145" s="145"/>
    </row>
    <row r="146" spans="1:16" s="142" customFormat="1" ht="21.9" customHeight="1">
      <c r="A146" s="141">
        <v>5</v>
      </c>
      <c r="B146" s="96" t="s">
        <v>192</v>
      </c>
      <c r="C146" s="144">
        <v>8</v>
      </c>
      <c r="D146" s="144">
        <v>8</v>
      </c>
      <c r="E146" s="160">
        <v>598.28183999999999</v>
      </c>
      <c r="F146" s="145">
        <f t="shared" si="28"/>
        <v>615.30583999999999</v>
      </c>
      <c r="G146" s="145">
        <f t="shared" si="23"/>
        <v>240</v>
      </c>
      <c r="H146" s="145"/>
      <c r="I146" s="145"/>
      <c r="J146" s="145">
        <v>0</v>
      </c>
      <c r="K146" s="145"/>
      <c r="L146" s="145"/>
      <c r="M146" s="146">
        <f t="shared" si="29"/>
        <v>12</v>
      </c>
      <c r="N146" s="145">
        <f t="shared" si="26"/>
        <v>867.30583999999999</v>
      </c>
      <c r="O146" s="145"/>
    </row>
    <row r="147" spans="1:16" s="157" customFormat="1" ht="36" customHeight="1">
      <c r="A147" s="141">
        <v>6</v>
      </c>
      <c r="B147" s="96" t="s">
        <v>407</v>
      </c>
      <c r="C147" s="144">
        <v>9</v>
      </c>
      <c r="D147" s="144">
        <v>9</v>
      </c>
      <c r="E147" s="160">
        <v>592.95911999999998</v>
      </c>
      <c r="F147" s="145">
        <f t="shared" si="28"/>
        <v>612.11112000000003</v>
      </c>
      <c r="G147" s="145">
        <f t="shared" si="23"/>
        <v>270</v>
      </c>
      <c r="H147" s="146"/>
      <c r="I147" s="146"/>
      <c r="J147" s="146">
        <v>0</v>
      </c>
      <c r="K147" s="146"/>
      <c r="L147" s="146">
        <v>200</v>
      </c>
      <c r="M147" s="146">
        <f t="shared" si="29"/>
        <v>13.5</v>
      </c>
      <c r="N147" s="145">
        <f t="shared" si="26"/>
        <v>1095.61112</v>
      </c>
      <c r="O147" s="146"/>
      <c r="P147" s="142"/>
    </row>
    <row r="148" spans="1:16" s="142" customFormat="1" ht="21.9" customHeight="1">
      <c r="A148" s="141">
        <v>7</v>
      </c>
      <c r="B148" s="148" t="s">
        <v>408</v>
      </c>
      <c r="C148" s="101"/>
      <c r="D148" s="101"/>
      <c r="E148" s="101"/>
      <c r="F148" s="145"/>
      <c r="G148" s="145">
        <f t="shared" si="23"/>
        <v>0</v>
      </c>
      <c r="H148" s="145"/>
      <c r="I148" s="145"/>
      <c r="J148" s="145">
        <v>0</v>
      </c>
      <c r="K148" s="145"/>
      <c r="L148" s="145">
        <v>3298</v>
      </c>
      <c r="M148" s="146">
        <f t="shared" si="29"/>
        <v>0</v>
      </c>
      <c r="N148" s="145">
        <f t="shared" si="26"/>
        <v>3298</v>
      </c>
      <c r="O148" s="145"/>
    </row>
    <row r="149" spans="1:16" s="142" customFormat="1" ht="36" customHeight="1">
      <c r="A149" s="141"/>
      <c r="B149" s="148" t="s">
        <v>409</v>
      </c>
      <c r="C149" s="101"/>
      <c r="D149" s="101"/>
      <c r="E149" s="101"/>
      <c r="F149" s="145"/>
      <c r="G149" s="145">
        <f t="shared" si="23"/>
        <v>0</v>
      </c>
      <c r="H149" s="145"/>
      <c r="I149" s="145"/>
      <c r="J149" s="145">
        <v>0</v>
      </c>
      <c r="K149" s="145"/>
      <c r="L149" s="145">
        <v>600</v>
      </c>
      <c r="M149" s="146">
        <f t="shared" si="29"/>
        <v>0</v>
      </c>
      <c r="N149" s="145">
        <f t="shared" si="26"/>
        <v>600</v>
      </c>
      <c r="O149" s="145"/>
    </row>
    <row r="150" spans="1:16" s="142" customFormat="1" ht="21.9" customHeight="1">
      <c r="A150" s="141"/>
      <c r="B150" s="148" t="s">
        <v>193</v>
      </c>
      <c r="C150" s="101"/>
      <c r="D150" s="101"/>
      <c r="E150" s="101"/>
      <c r="F150" s="145"/>
      <c r="G150" s="145">
        <f t="shared" si="23"/>
        <v>0</v>
      </c>
      <c r="H150" s="145"/>
      <c r="I150" s="145"/>
      <c r="J150" s="145">
        <v>0</v>
      </c>
      <c r="K150" s="145"/>
      <c r="L150" s="146">
        <v>600</v>
      </c>
      <c r="M150" s="146">
        <f t="shared" si="29"/>
        <v>0</v>
      </c>
      <c r="N150" s="145">
        <f t="shared" si="26"/>
        <v>600</v>
      </c>
      <c r="O150" s="145"/>
    </row>
    <row r="151" spans="1:16" s="142" customFormat="1" ht="36" customHeight="1">
      <c r="A151" s="141">
        <v>8</v>
      </c>
      <c r="B151" s="148" t="s">
        <v>194</v>
      </c>
      <c r="C151" s="101"/>
      <c r="D151" s="101"/>
      <c r="E151" s="101"/>
      <c r="F151" s="101"/>
      <c r="G151" s="145">
        <f t="shared" si="23"/>
        <v>0</v>
      </c>
      <c r="H151" s="145"/>
      <c r="I151" s="145"/>
      <c r="J151" s="145">
        <v>0</v>
      </c>
      <c r="K151" s="145"/>
      <c r="L151" s="146">
        <v>2000</v>
      </c>
      <c r="M151" s="146">
        <f t="shared" si="29"/>
        <v>0</v>
      </c>
      <c r="N151" s="145">
        <f t="shared" si="26"/>
        <v>2000</v>
      </c>
      <c r="O151" s="145"/>
    </row>
    <row r="152" spans="1:16" s="142" customFormat="1" ht="21.9" customHeight="1">
      <c r="A152" s="141">
        <v>9</v>
      </c>
      <c r="B152" s="148" t="s">
        <v>135</v>
      </c>
      <c r="C152" s="101">
        <f>SUM(C153:C154)</f>
        <v>0</v>
      </c>
      <c r="D152" s="101">
        <f>SUM(D153:D154)</f>
        <v>0</v>
      </c>
      <c r="E152" s="101">
        <f>SUM(E153:E154)</f>
        <v>0</v>
      </c>
      <c r="F152" s="101">
        <f>SUM(F153:F154)</f>
        <v>0</v>
      </c>
      <c r="G152" s="145">
        <f t="shared" si="23"/>
        <v>0</v>
      </c>
      <c r="H152" s="101">
        <f t="shared" ref="H152:O152" si="30">SUM(H153:H154)</f>
        <v>0</v>
      </c>
      <c r="I152" s="101">
        <f t="shared" si="30"/>
        <v>0</v>
      </c>
      <c r="J152" s="101">
        <f t="shared" si="30"/>
        <v>0</v>
      </c>
      <c r="K152" s="101"/>
      <c r="L152" s="101">
        <f t="shared" si="30"/>
        <v>950</v>
      </c>
      <c r="M152" s="146">
        <f t="shared" si="29"/>
        <v>0</v>
      </c>
      <c r="N152" s="145">
        <f t="shared" si="26"/>
        <v>950</v>
      </c>
      <c r="O152" s="101">
        <f t="shared" si="30"/>
        <v>0</v>
      </c>
    </row>
    <row r="153" spans="1:16" s="142" customFormat="1" ht="21.9" customHeight="1">
      <c r="A153" s="141"/>
      <c r="B153" s="148" t="s">
        <v>136</v>
      </c>
      <c r="C153" s="101"/>
      <c r="D153" s="101"/>
      <c r="E153" s="101"/>
      <c r="F153" s="145"/>
      <c r="G153" s="145">
        <f t="shared" si="23"/>
        <v>0</v>
      </c>
      <c r="H153" s="145"/>
      <c r="I153" s="145"/>
      <c r="J153" s="145">
        <v>0</v>
      </c>
      <c r="K153" s="145"/>
      <c r="L153" s="146">
        <v>650</v>
      </c>
      <c r="M153" s="146">
        <f t="shared" si="29"/>
        <v>0</v>
      </c>
      <c r="N153" s="145">
        <f t="shared" si="26"/>
        <v>650</v>
      </c>
      <c r="O153" s="145"/>
    </row>
    <row r="154" spans="1:16" s="142" customFormat="1" ht="21.9" customHeight="1">
      <c r="A154" s="141"/>
      <c r="B154" s="148" t="s">
        <v>195</v>
      </c>
      <c r="C154" s="101"/>
      <c r="D154" s="101"/>
      <c r="E154" s="101"/>
      <c r="F154" s="145"/>
      <c r="G154" s="145">
        <f t="shared" si="23"/>
        <v>0</v>
      </c>
      <c r="H154" s="145"/>
      <c r="I154" s="145"/>
      <c r="J154" s="145">
        <v>0</v>
      </c>
      <c r="K154" s="145"/>
      <c r="L154" s="146">
        <v>300</v>
      </c>
      <c r="M154" s="146">
        <f t="shared" si="29"/>
        <v>0</v>
      </c>
      <c r="N154" s="145">
        <f t="shared" si="26"/>
        <v>300</v>
      </c>
      <c r="O154" s="145"/>
    </row>
    <row r="155" spans="1:16" s="142" customFormat="1" ht="36" customHeight="1">
      <c r="A155" s="141">
        <v>10</v>
      </c>
      <c r="B155" s="148" t="s">
        <v>437</v>
      </c>
      <c r="C155" s="145"/>
      <c r="D155" s="145"/>
      <c r="E155" s="145"/>
      <c r="F155" s="145"/>
      <c r="G155" s="145">
        <f t="shared" si="23"/>
        <v>0</v>
      </c>
      <c r="H155" s="145"/>
      <c r="I155" s="145"/>
      <c r="J155" s="145">
        <v>0</v>
      </c>
      <c r="K155" s="145"/>
      <c r="L155" s="145">
        <v>1000</v>
      </c>
      <c r="M155" s="146">
        <f t="shared" si="29"/>
        <v>0</v>
      </c>
      <c r="N155" s="145">
        <f t="shared" si="26"/>
        <v>1000</v>
      </c>
      <c r="O155" s="145"/>
    </row>
    <row r="156" spans="1:16" s="142" customFormat="1" ht="79.5" customHeight="1">
      <c r="A156" s="141">
        <v>11</v>
      </c>
      <c r="B156" s="148" t="s">
        <v>410</v>
      </c>
      <c r="C156" s="145"/>
      <c r="D156" s="145"/>
      <c r="E156" s="145"/>
      <c r="F156" s="145"/>
      <c r="G156" s="145">
        <f t="shared" si="23"/>
        <v>0</v>
      </c>
      <c r="H156" s="145"/>
      <c r="I156" s="145"/>
      <c r="J156" s="145">
        <v>0</v>
      </c>
      <c r="K156" s="145"/>
      <c r="L156" s="145">
        <v>1170</v>
      </c>
      <c r="M156" s="146">
        <f t="shared" si="29"/>
        <v>0</v>
      </c>
      <c r="N156" s="145">
        <f t="shared" si="26"/>
        <v>1170</v>
      </c>
      <c r="O156" s="145"/>
    </row>
    <row r="157" spans="1:16" s="142" customFormat="1" ht="50.25" customHeight="1">
      <c r="A157" s="141">
        <v>12</v>
      </c>
      <c r="B157" s="148" t="s">
        <v>139</v>
      </c>
      <c r="C157" s="145"/>
      <c r="D157" s="145"/>
      <c r="E157" s="145"/>
      <c r="F157" s="145"/>
      <c r="G157" s="145">
        <f t="shared" si="23"/>
        <v>0</v>
      </c>
      <c r="H157" s="145"/>
      <c r="I157" s="145"/>
      <c r="J157" s="145">
        <v>0</v>
      </c>
      <c r="K157" s="145"/>
      <c r="L157" s="145">
        <v>540</v>
      </c>
      <c r="M157" s="146">
        <f t="shared" si="29"/>
        <v>0</v>
      </c>
      <c r="N157" s="145">
        <f t="shared" si="26"/>
        <v>540</v>
      </c>
      <c r="O157" s="145"/>
    </row>
    <row r="158" spans="1:16" s="142" customFormat="1" ht="21.9" customHeight="1">
      <c r="A158" s="141">
        <v>13</v>
      </c>
      <c r="B158" s="148" t="s">
        <v>411</v>
      </c>
      <c r="C158" s="145"/>
      <c r="D158" s="145"/>
      <c r="E158" s="145"/>
      <c r="F158" s="145"/>
      <c r="G158" s="145">
        <f t="shared" si="23"/>
        <v>0</v>
      </c>
      <c r="H158" s="145"/>
      <c r="I158" s="145"/>
      <c r="J158" s="145">
        <v>0</v>
      </c>
      <c r="K158" s="145"/>
      <c r="L158" s="145">
        <v>200</v>
      </c>
      <c r="M158" s="146">
        <f t="shared" si="29"/>
        <v>0</v>
      </c>
      <c r="N158" s="145">
        <f t="shared" si="26"/>
        <v>200</v>
      </c>
      <c r="O158" s="145"/>
    </row>
    <row r="159" spans="1:16" s="159" customFormat="1" ht="21.9" customHeight="1">
      <c r="A159" s="162" t="s">
        <v>196</v>
      </c>
      <c r="B159" s="161" t="s">
        <v>412</v>
      </c>
      <c r="C159" s="163">
        <f>SUM(C160:C179)</f>
        <v>0</v>
      </c>
      <c r="D159" s="163">
        <f t="shared" ref="D159:O159" si="31">SUM(D160:D179)</f>
        <v>0</v>
      </c>
      <c r="E159" s="163">
        <f t="shared" si="31"/>
        <v>0</v>
      </c>
      <c r="F159" s="163">
        <f t="shared" si="31"/>
        <v>0</v>
      </c>
      <c r="G159" s="163">
        <f t="shared" si="31"/>
        <v>0</v>
      </c>
      <c r="H159" s="163">
        <f t="shared" si="31"/>
        <v>0</v>
      </c>
      <c r="I159" s="163">
        <f t="shared" si="31"/>
        <v>0</v>
      </c>
      <c r="J159" s="163">
        <f t="shared" si="31"/>
        <v>0</v>
      </c>
      <c r="K159" s="163"/>
      <c r="L159" s="163">
        <f t="shared" si="31"/>
        <v>1760</v>
      </c>
      <c r="M159" s="163">
        <f t="shared" si="31"/>
        <v>0</v>
      </c>
      <c r="N159" s="163">
        <f t="shared" si="31"/>
        <v>1760</v>
      </c>
      <c r="O159" s="163">
        <f t="shared" si="31"/>
        <v>0</v>
      </c>
      <c r="P159" s="142"/>
    </row>
    <row r="160" spans="1:16" s="142" customFormat="1" ht="21.9" customHeight="1">
      <c r="A160" s="164">
        <v>1</v>
      </c>
      <c r="B160" s="148" t="s">
        <v>413</v>
      </c>
      <c r="C160" s="145"/>
      <c r="D160" s="145"/>
      <c r="E160" s="145"/>
      <c r="F160" s="145"/>
      <c r="G160" s="145">
        <f t="shared" si="23"/>
        <v>0</v>
      </c>
      <c r="H160" s="145"/>
      <c r="I160" s="145"/>
      <c r="J160" s="145">
        <v>0</v>
      </c>
      <c r="K160" s="145"/>
      <c r="L160" s="145">
        <v>120</v>
      </c>
      <c r="M160" s="146">
        <f t="shared" ref="M160:M179" si="32">G160*0.05</f>
        <v>0</v>
      </c>
      <c r="N160" s="145">
        <f t="shared" si="26"/>
        <v>120</v>
      </c>
      <c r="O160" s="145"/>
    </row>
    <row r="161" spans="1:15" s="142" customFormat="1" ht="21.9" customHeight="1">
      <c r="A161" s="164">
        <v>2</v>
      </c>
      <c r="B161" s="148" t="s">
        <v>414</v>
      </c>
      <c r="C161" s="145"/>
      <c r="D161" s="145"/>
      <c r="E161" s="145"/>
      <c r="F161" s="145"/>
      <c r="G161" s="145">
        <f t="shared" si="23"/>
        <v>0</v>
      </c>
      <c r="H161" s="145"/>
      <c r="I161" s="145"/>
      <c r="J161" s="145">
        <v>0</v>
      </c>
      <c r="K161" s="145"/>
      <c r="L161" s="145">
        <v>60</v>
      </c>
      <c r="M161" s="146">
        <f t="shared" si="32"/>
        <v>0</v>
      </c>
      <c r="N161" s="145">
        <f t="shared" si="26"/>
        <v>60</v>
      </c>
      <c r="O161" s="145"/>
    </row>
    <row r="162" spans="1:15" s="142" customFormat="1" ht="21.9" customHeight="1">
      <c r="A162" s="164">
        <v>3</v>
      </c>
      <c r="B162" s="148" t="s">
        <v>415</v>
      </c>
      <c r="C162" s="145"/>
      <c r="D162" s="145"/>
      <c r="E162" s="145"/>
      <c r="F162" s="145"/>
      <c r="G162" s="145">
        <f t="shared" si="23"/>
        <v>0</v>
      </c>
      <c r="H162" s="145"/>
      <c r="I162" s="145"/>
      <c r="J162" s="145">
        <v>0</v>
      </c>
      <c r="K162" s="145"/>
      <c r="L162" s="145">
        <v>60</v>
      </c>
      <c r="M162" s="146">
        <f t="shared" si="32"/>
        <v>0</v>
      </c>
      <c r="N162" s="145">
        <f t="shared" si="26"/>
        <v>60</v>
      </c>
      <c r="O162" s="145"/>
    </row>
    <row r="163" spans="1:15" s="142" customFormat="1" ht="36" customHeight="1">
      <c r="A163" s="164">
        <v>4</v>
      </c>
      <c r="B163" s="148" t="s">
        <v>416</v>
      </c>
      <c r="C163" s="145"/>
      <c r="D163" s="145"/>
      <c r="E163" s="145"/>
      <c r="F163" s="145"/>
      <c r="G163" s="145">
        <f t="shared" si="23"/>
        <v>0</v>
      </c>
      <c r="H163" s="145"/>
      <c r="I163" s="145"/>
      <c r="J163" s="145">
        <v>0</v>
      </c>
      <c r="K163" s="145"/>
      <c r="L163" s="145">
        <v>60</v>
      </c>
      <c r="M163" s="146">
        <f t="shared" si="32"/>
        <v>0</v>
      </c>
      <c r="N163" s="145">
        <f t="shared" si="26"/>
        <v>60</v>
      </c>
      <c r="O163" s="145"/>
    </row>
    <row r="164" spans="1:15" s="142" customFormat="1" ht="21.9" customHeight="1">
      <c r="A164" s="164">
        <v>5</v>
      </c>
      <c r="B164" s="148" t="s">
        <v>417</v>
      </c>
      <c r="C164" s="145"/>
      <c r="D164" s="145"/>
      <c r="E164" s="145"/>
      <c r="F164" s="145"/>
      <c r="G164" s="145">
        <f t="shared" si="23"/>
        <v>0</v>
      </c>
      <c r="H164" s="145"/>
      <c r="I164" s="145"/>
      <c r="J164" s="145">
        <v>0</v>
      </c>
      <c r="K164" s="145"/>
      <c r="L164" s="145">
        <v>60</v>
      </c>
      <c r="M164" s="146">
        <f t="shared" si="32"/>
        <v>0</v>
      </c>
      <c r="N164" s="145">
        <f t="shared" si="26"/>
        <v>60</v>
      </c>
      <c r="O164" s="145"/>
    </row>
    <row r="165" spans="1:15" s="142" customFormat="1" ht="21.9" customHeight="1">
      <c r="A165" s="164">
        <v>6</v>
      </c>
      <c r="B165" s="148" t="s">
        <v>418</v>
      </c>
      <c r="C165" s="145"/>
      <c r="D165" s="145"/>
      <c r="E165" s="145"/>
      <c r="F165" s="145"/>
      <c r="G165" s="145">
        <f t="shared" si="23"/>
        <v>0</v>
      </c>
      <c r="H165" s="145"/>
      <c r="I165" s="145"/>
      <c r="J165" s="145">
        <v>0</v>
      </c>
      <c r="K165" s="145"/>
      <c r="L165" s="145">
        <v>80</v>
      </c>
      <c r="M165" s="146">
        <f t="shared" si="32"/>
        <v>0</v>
      </c>
      <c r="N165" s="145">
        <f t="shared" si="26"/>
        <v>80</v>
      </c>
      <c r="O165" s="145"/>
    </row>
    <row r="166" spans="1:15" s="142" customFormat="1" ht="21.9" customHeight="1">
      <c r="A166" s="164">
        <v>7</v>
      </c>
      <c r="B166" s="148" t="s">
        <v>419</v>
      </c>
      <c r="C166" s="145"/>
      <c r="D166" s="145"/>
      <c r="E166" s="145"/>
      <c r="F166" s="145"/>
      <c r="G166" s="145">
        <f t="shared" si="23"/>
        <v>0</v>
      </c>
      <c r="H166" s="145"/>
      <c r="I166" s="145"/>
      <c r="J166" s="145">
        <v>0</v>
      </c>
      <c r="K166" s="145"/>
      <c r="L166" s="145">
        <v>110</v>
      </c>
      <c r="M166" s="146">
        <f t="shared" si="32"/>
        <v>0</v>
      </c>
      <c r="N166" s="145">
        <f t="shared" si="26"/>
        <v>110</v>
      </c>
      <c r="O166" s="145"/>
    </row>
    <row r="167" spans="1:15" s="142" customFormat="1" ht="21.9" customHeight="1">
      <c r="A167" s="164">
        <v>8</v>
      </c>
      <c r="B167" s="148" t="s">
        <v>420</v>
      </c>
      <c r="C167" s="145"/>
      <c r="D167" s="145"/>
      <c r="E167" s="145"/>
      <c r="F167" s="145"/>
      <c r="G167" s="145">
        <f t="shared" si="23"/>
        <v>0</v>
      </c>
      <c r="H167" s="145"/>
      <c r="I167" s="145"/>
      <c r="J167" s="145">
        <v>0</v>
      </c>
      <c r="K167" s="145"/>
      <c r="L167" s="145">
        <v>110</v>
      </c>
      <c r="M167" s="146">
        <f t="shared" si="32"/>
        <v>0</v>
      </c>
      <c r="N167" s="145">
        <f t="shared" si="26"/>
        <v>110</v>
      </c>
      <c r="O167" s="145"/>
    </row>
    <row r="168" spans="1:15" s="142" customFormat="1" ht="36" customHeight="1">
      <c r="A168" s="164">
        <v>9</v>
      </c>
      <c r="B168" s="148" t="s">
        <v>430</v>
      </c>
      <c r="C168" s="145"/>
      <c r="D168" s="145"/>
      <c r="E168" s="145"/>
      <c r="F168" s="145"/>
      <c r="G168" s="145">
        <f t="shared" si="23"/>
        <v>0</v>
      </c>
      <c r="H168" s="145"/>
      <c r="I168" s="145"/>
      <c r="J168" s="145">
        <v>0</v>
      </c>
      <c r="K168" s="145"/>
      <c r="L168" s="145">
        <v>130</v>
      </c>
      <c r="M168" s="146">
        <f t="shared" si="32"/>
        <v>0</v>
      </c>
      <c r="N168" s="145">
        <f t="shared" si="26"/>
        <v>130</v>
      </c>
      <c r="O168" s="145"/>
    </row>
    <row r="169" spans="1:15" s="142" customFormat="1" ht="21.9" customHeight="1">
      <c r="A169" s="164">
        <v>10</v>
      </c>
      <c r="B169" s="148" t="s">
        <v>421</v>
      </c>
      <c r="C169" s="145"/>
      <c r="D169" s="145"/>
      <c r="E169" s="145"/>
      <c r="F169" s="145"/>
      <c r="G169" s="145">
        <f t="shared" si="23"/>
        <v>0</v>
      </c>
      <c r="H169" s="145"/>
      <c r="I169" s="145"/>
      <c r="J169" s="145">
        <v>0</v>
      </c>
      <c r="K169" s="145"/>
      <c r="L169" s="145">
        <v>160</v>
      </c>
      <c r="M169" s="146">
        <f t="shared" si="32"/>
        <v>0</v>
      </c>
      <c r="N169" s="145">
        <f t="shared" si="26"/>
        <v>160</v>
      </c>
      <c r="O169" s="145"/>
    </row>
    <row r="170" spans="1:15" s="142" customFormat="1" ht="36" customHeight="1">
      <c r="A170" s="164">
        <v>11</v>
      </c>
      <c r="B170" s="148" t="s">
        <v>422</v>
      </c>
      <c r="C170" s="145"/>
      <c r="D170" s="145"/>
      <c r="E170" s="145"/>
      <c r="F170" s="145"/>
      <c r="G170" s="145">
        <f t="shared" ref="G170:G179" si="33">C170*30</f>
        <v>0</v>
      </c>
      <c r="H170" s="145"/>
      <c r="I170" s="145"/>
      <c r="J170" s="145">
        <v>0</v>
      </c>
      <c r="K170" s="145"/>
      <c r="L170" s="145">
        <v>110</v>
      </c>
      <c r="M170" s="146">
        <f t="shared" si="32"/>
        <v>0</v>
      </c>
      <c r="N170" s="145">
        <f t="shared" si="26"/>
        <v>110</v>
      </c>
      <c r="O170" s="145"/>
    </row>
    <row r="171" spans="1:15" s="142" customFormat="1" ht="20.25" customHeight="1">
      <c r="A171" s="164">
        <v>12</v>
      </c>
      <c r="B171" s="148" t="s">
        <v>423</v>
      </c>
      <c r="C171" s="145"/>
      <c r="D171" s="145"/>
      <c r="E171" s="145"/>
      <c r="F171" s="145"/>
      <c r="G171" s="145">
        <f t="shared" si="33"/>
        <v>0</v>
      </c>
      <c r="H171" s="145"/>
      <c r="I171" s="145"/>
      <c r="J171" s="145">
        <v>0</v>
      </c>
      <c r="K171" s="145"/>
      <c r="L171" s="145">
        <v>60</v>
      </c>
      <c r="M171" s="146">
        <f t="shared" si="32"/>
        <v>0</v>
      </c>
      <c r="N171" s="145">
        <f t="shared" si="26"/>
        <v>60</v>
      </c>
      <c r="O171" s="145"/>
    </row>
    <row r="172" spans="1:15" s="142" customFormat="1" ht="36" customHeight="1">
      <c r="A172" s="164">
        <v>13</v>
      </c>
      <c r="B172" s="148" t="s">
        <v>424</v>
      </c>
      <c r="C172" s="145"/>
      <c r="D172" s="145"/>
      <c r="E172" s="145"/>
      <c r="F172" s="145"/>
      <c r="G172" s="145">
        <f t="shared" si="33"/>
        <v>0</v>
      </c>
      <c r="H172" s="145"/>
      <c r="I172" s="145"/>
      <c r="J172" s="145">
        <v>0</v>
      </c>
      <c r="K172" s="145"/>
      <c r="L172" s="145">
        <v>60</v>
      </c>
      <c r="M172" s="146">
        <f t="shared" si="32"/>
        <v>0</v>
      </c>
      <c r="N172" s="145">
        <f t="shared" si="26"/>
        <v>60</v>
      </c>
      <c r="O172" s="145"/>
    </row>
    <row r="173" spans="1:15" s="142" customFormat="1" ht="21.9" customHeight="1">
      <c r="A173" s="164">
        <v>14</v>
      </c>
      <c r="B173" s="148" t="s">
        <v>425</v>
      </c>
      <c r="C173" s="145"/>
      <c r="D173" s="145"/>
      <c r="E173" s="145"/>
      <c r="F173" s="145"/>
      <c r="G173" s="145">
        <f t="shared" si="33"/>
        <v>0</v>
      </c>
      <c r="H173" s="145"/>
      <c r="I173" s="145"/>
      <c r="J173" s="145">
        <v>0</v>
      </c>
      <c r="K173" s="145"/>
      <c r="L173" s="145">
        <v>60</v>
      </c>
      <c r="M173" s="146">
        <f t="shared" si="32"/>
        <v>0</v>
      </c>
      <c r="N173" s="145">
        <f t="shared" si="26"/>
        <v>60</v>
      </c>
      <c r="O173" s="145"/>
    </row>
    <row r="174" spans="1:15" s="142" customFormat="1" ht="36" customHeight="1">
      <c r="A174" s="164">
        <v>15</v>
      </c>
      <c r="B174" s="148" t="s">
        <v>426</v>
      </c>
      <c r="C174" s="145"/>
      <c r="D174" s="145"/>
      <c r="E174" s="145"/>
      <c r="F174" s="145"/>
      <c r="G174" s="145">
        <f t="shared" si="33"/>
        <v>0</v>
      </c>
      <c r="H174" s="145"/>
      <c r="I174" s="145"/>
      <c r="J174" s="145">
        <v>0</v>
      </c>
      <c r="K174" s="145"/>
      <c r="L174" s="145">
        <v>110</v>
      </c>
      <c r="M174" s="146">
        <f t="shared" si="32"/>
        <v>0</v>
      </c>
      <c r="N174" s="145">
        <f t="shared" si="26"/>
        <v>110</v>
      </c>
      <c r="O174" s="145"/>
    </row>
    <row r="175" spans="1:15" s="142" customFormat="1" ht="21.9" customHeight="1">
      <c r="A175" s="164">
        <v>16</v>
      </c>
      <c r="B175" s="148" t="s">
        <v>197</v>
      </c>
      <c r="C175" s="145"/>
      <c r="D175" s="145"/>
      <c r="E175" s="145"/>
      <c r="F175" s="145"/>
      <c r="G175" s="145">
        <f t="shared" si="33"/>
        <v>0</v>
      </c>
      <c r="H175" s="145"/>
      <c r="I175" s="145"/>
      <c r="J175" s="145">
        <v>0</v>
      </c>
      <c r="K175" s="145"/>
      <c r="L175" s="145">
        <v>150</v>
      </c>
      <c r="M175" s="146">
        <f t="shared" si="32"/>
        <v>0</v>
      </c>
      <c r="N175" s="145">
        <f t="shared" si="26"/>
        <v>150</v>
      </c>
      <c r="O175" s="145"/>
    </row>
    <row r="176" spans="1:15" s="142" customFormat="1" ht="36" customHeight="1">
      <c r="A176" s="164">
        <v>17</v>
      </c>
      <c r="B176" s="148" t="s">
        <v>137</v>
      </c>
      <c r="C176" s="145"/>
      <c r="D176" s="145"/>
      <c r="E176" s="145"/>
      <c r="F176" s="145"/>
      <c r="G176" s="145">
        <f t="shared" si="33"/>
        <v>0</v>
      </c>
      <c r="H176" s="145"/>
      <c r="I176" s="145"/>
      <c r="J176" s="145">
        <v>0</v>
      </c>
      <c r="K176" s="145"/>
      <c r="L176" s="145">
        <v>60</v>
      </c>
      <c r="M176" s="146">
        <f t="shared" si="32"/>
        <v>0</v>
      </c>
      <c r="N176" s="145">
        <f t="shared" si="26"/>
        <v>60</v>
      </c>
      <c r="O176" s="145"/>
    </row>
    <row r="177" spans="1:15" s="142" customFormat="1" ht="21.9" customHeight="1">
      <c r="A177" s="164">
        <v>18</v>
      </c>
      <c r="B177" s="148" t="s">
        <v>260</v>
      </c>
      <c r="C177" s="145"/>
      <c r="D177" s="145"/>
      <c r="E177" s="145"/>
      <c r="F177" s="145"/>
      <c r="G177" s="145">
        <f t="shared" si="33"/>
        <v>0</v>
      </c>
      <c r="H177" s="145"/>
      <c r="I177" s="145"/>
      <c r="J177" s="145">
        <v>0</v>
      </c>
      <c r="K177" s="145"/>
      <c r="L177" s="145">
        <v>100</v>
      </c>
      <c r="M177" s="146">
        <f t="shared" si="32"/>
        <v>0</v>
      </c>
      <c r="N177" s="145">
        <f t="shared" si="26"/>
        <v>100</v>
      </c>
      <c r="O177" s="145"/>
    </row>
    <row r="178" spans="1:15" s="142" customFormat="1" ht="21.9" customHeight="1">
      <c r="A178" s="164">
        <v>19</v>
      </c>
      <c r="B178" s="148" t="s">
        <v>259</v>
      </c>
      <c r="C178" s="145"/>
      <c r="D178" s="145"/>
      <c r="E178" s="145"/>
      <c r="F178" s="145"/>
      <c r="G178" s="145">
        <f t="shared" si="33"/>
        <v>0</v>
      </c>
      <c r="H178" s="145"/>
      <c r="I178" s="145"/>
      <c r="J178" s="145">
        <v>0</v>
      </c>
      <c r="K178" s="145"/>
      <c r="L178" s="145">
        <v>50</v>
      </c>
      <c r="M178" s="146">
        <f t="shared" si="32"/>
        <v>0</v>
      </c>
      <c r="N178" s="145">
        <f t="shared" si="26"/>
        <v>50</v>
      </c>
      <c r="O178" s="145"/>
    </row>
    <row r="179" spans="1:15" s="142" customFormat="1" ht="21.9" customHeight="1">
      <c r="A179" s="164">
        <v>20</v>
      </c>
      <c r="B179" s="148" t="s">
        <v>258</v>
      </c>
      <c r="C179" s="145"/>
      <c r="D179" s="145"/>
      <c r="E179" s="145"/>
      <c r="F179" s="145"/>
      <c r="G179" s="145">
        <f t="shared" si="33"/>
        <v>0</v>
      </c>
      <c r="H179" s="145"/>
      <c r="I179" s="145"/>
      <c r="J179" s="145"/>
      <c r="K179" s="145"/>
      <c r="L179" s="145">
        <v>50</v>
      </c>
      <c r="M179" s="146">
        <f t="shared" si="32"/>
        <v>0</v>
      </c>
      <c r="N179" s="145">
        <f t="shared" si="26"/>
        <v>50</v>
      </c>
      <c r="O179" s="145"/>
    </row>
    <row r="180" spans="1:15" ht="25.5" customHeight="1">
      <c r="L180" s="202" t="s">
        <v>501</v>
      </c>
      <c r="M180" s="202"/>
      <c r="N180" s="202"/>
      <c r="O180" s="202"/>
    </row>
  </sheetData>
  <mergeCells count="5">
    <mergeCell ref="A1:O1"/>
    <mergeCell ref="A2:O2"/>
    <mergeCell ref="M4:O4"/>
    <mergeCell ref="A3:O3"/>
    <mergeCell ref="L180:O180"/>
  </mergeCells>
  <printOptions horizontalCentered="1"/>
  <pageMargins left="0" right="0" top="0.8" bottom="0.8" header="0.22" footer="0.2"/>
  <pageSetup paperSize="9" orientation="landscape" r:id="rId1"/>
  <headerFooter scaleWithDoc="0" alignWithMargins="0">
    <oddFooter>&amp;C&amp;P (PL03)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showGridLines="0" workbookViewId="0">
      <selection sqref="A1:P1"/>
    </sheetView>
  </sheetViews>
  <sheetFormatPr defaultColWidth="8.3984375" defaultRowHeight="13.8"/>
  <cols>
    <col min="1" max="1" width="5.3984375" style="86" customWidth="1"/>
    <col min="2" max="2" width="26.59765625" style="86" customWidth="1"/>
    <col min="3" max="4" width="5.19921875" style="86" customWidth="1"/>
    <col min="5" max="5" width="8.09765625" style="86" customWidth="1"/>
    <col min="6" max="6" width="7.59765625" style="86" customWidth="1"/>
    <col min="7" max="7" width="6.59765625" style="86" customWidth="1"/>
    <col min="8" max="8" width="6.09765625" style="86" customWidth="1"/>
    <col min="9" max="9" width="7" style="86" customWidth="1"/>
    <col min="10" max="10" width="8.3984375" style="86" hidden="1" customWidth="1"/>
    <col min="11" max="11" width="7.3984375" style="86" customWidth="1"/>
    <col min="12" max="12" width="7.5" style="86" customWidth="1"/>
    <col min="13" max="13" width="10.09765625" style="86" customWidth="1"/>
    <col min="14" max="14" width="9.3984375" style="86" customWidth="1"/>
    <col min="15" max="15" width="9.8984375" style="86" customWidth="1"/>
    <col min="16" max="16" width="7.69921875" style="86" customWidth="1"/>
    <col min="17" max="17" width="8.59765625" style="86" bestFit="1" customWidth="1"/>
    <col min="18" max="16384" width="8.3984375" style="86"/>
  </cols>
  <sheetData>
    <row r="1" spans="1:16" s="83" customFormat="1" ht="20.100000000000001" customHeight="1">
      <c r="A1" s="207" t="s">
        <v>503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s="84" customFormat="1" ht="20.100000000000001" customHeight="1">
      <c r="A2" s="207" t="s">
        <v>296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</row>
    <row r="3" spans="1:16" s="84" customFormat="1" ht="20.100000000000001" customHeight="1">
      <c r="A3" s="212" t="s">
        <v>504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6" ht="20.100000000000001" customHeight="1">
      <c r="A4" s="85"/>
      <c r="B4" s="85"/>
      <c r="C4" s="85"/>
      <c r="D4" s="85"/>
      <c r="E4" s="85" t="s">
        <v>295</v>
      </c>
      <c r="F4" s="85"/>
      <c r="M4" s="87"/>
      <c r="N4" s="206" t="s">
        <v>300</v>
      </c>
      <c r="O4" s="206"/>
      <c r="P4" s="206"/>
    </row>
    <row r="5" spans="1:16" s="83" customFormat="1" ht="46.5" customHeight="1">
      <c r="A5" s="208" t="s">
        <v>157</v>
      </c>
      <c r="B5" s="204" t="s">
        <v>294</v>
      </c>
      <c r="C5" s="210" t="s">
        <v>293</v>
      </c>
      <c r="D5" s="211"/>
      <c r="E5" s="204" t="s">
        <v>292</v>
      </c>
      <c r="F5" s="88" t="s">
        <v>291</v>
      </c>
      <c r="G5" s="89"/>
      <c r="H5" s="89"/>
      <c r="I5" s="89"/>
      <c r="J5" s="89"/>
      <c r="K5" s="204" t="s">
        <v>290</v>
      </c>
      <c r="L5" s="204" t="s">
        <v>289</v>
      </c>
      <c r="M5" s="204" t="s">
        <v>288</v>
      </c>
      <c r="N5" s="204" t="s">
        <v>287</v>
      </c>
      <c r="O5" s="204" t="s">
        <v>286</v>
      </c>
      <c r="P5" s="204" t="s">
        <v>285</v>
      </c>
    </row>
    <row r="6" spans="1:16" s="83" customFormat="1" ht="43.5" customHeight="1">
      <c r="A6" s="209"/>
      <c r="B6" s="205"/>
      <c r="C6" s="90" t="s">
        <v>277</v>
      </c>
      <c r="D6" s="90" t="s">
        <v>44</v>
      </c>
      <c r="E6" s="205"/>
      <c r="F6" s="90" t="s">
        <v>284</v>
      </c>
      <c r="G6" s="90" t="s">
        <v>199</v>
      </c>
      <c r="H6" s="90" t="s">
        <v>200</v>
      </c>
      <c r="I6" s="90" t="s">
        <v>201</v>
      </c>
      <c r="J6" s="90" t="s">
        <v>202</v>
      </c>
      <c r="K6" s="205"/>
      <c r="L6" s="205"/>
      <c r="M6" s="205"/>
      <c r="N6" s="205"/>
      <c r="O6" s="205"/>
      <c r="P6" s="205"/>
    </row>
    <row r="7" spans="1:16" s="95" customFormat="1" ht="21.9" customHeight="1">
      <c r="A7" s="143"/>
      <c r="B7" s="94" t="s">
        <v>198</v>
      </c>
      <c r="C7" s="100">
        <f>C10+C11+C21+C26+C33+C36+C39+C42+C45+C46+C47+C49+C52+C53+C54+C55+C56+C57+C58+C59+C60+C61+C62+C63+C64+C65+C66+C67+C68+C72+C73+C74+C75+C76+C77+C78+C79+C80+C81+C82+C83+C84+C85+C86+C87+C88+C89+C90+C91</f>
        <v>593</v>
      </c>
      <c r="D7" s="100">
        <f t="shared" ref="D7:M7" si="0">D10+D11+D21+D26+D33+D36+D39+D42+D45+D46+D47+D49+D52+D53+D54+D55+D56+D57+D58+D59+D60+D61+D62+D63+D64+D65+D66+D67+D68+D72+D73+D74+D75+D76+D77+D78+D79+D80+D81+D82+D83+D84+D85+D86+D87+D88+D89+D90+D91</f>
        <v>568</v>
      </c>
      <c r="E7" s="100">
        <f t="shared" si="0"/>
        <v>54237</v>
      </c>
      <c r="F7" s="100">
        <f t="shared" si="0"/>
        <v>10070</v>
      </c>
      <c r="G7" s="100">
        <f t="shared" si="0"/>
        <v>1530</v>
      </c>
      <c r="H7" s="100">
        <f t="shared" si="0"/>
        <v>1962</v>
      </c>
      <c r="I7" s="100">
        <f t="shared" si="0"/>
        <v>5535</v>
      </c>
      <c r="J7" s="100" t="e">
        <f t="shared" si="0"/>
        <v>#VALUE!</v>
      </c>
      <c r="K7" s="100">
        <f t="shared" si="0"/>
        <v>40226</v>
      </c>
      <c r="L7" s="100">
        <f t="shared" si="0"/>
        <v>7591</v>
      </c>
      <c r="M7" s="100">
        <f t="shared" si="0"/>
        <v>102054</v>
      </c>
      <c r="N7" s="100">
        <v>100892</v>
      </c>
      <c r="O7" s="100">
        <v>-1343</v>
      </c>
      <c r="P7" s="100">
        <v>66531</v>
      </c>
    </row>
    <row r="8" spans="1:16" s="98" customFormat="1" ht="21.9" customHeight="1">
      <c r="A8" s="141"/>
      <c r="B8" s="96" t="s">
        <v>438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>
        <f>M10+M19+M24+M31+M34+M37+M40+M43+M45+M46+M47+M49+M52+M53+M54+M55+M56+M57+M58+M59+M60+M61+M62+M63+M64+M65+M66+M67+M68+M72+M73+M74+M75+M76+M77+M78+M79+M80+M81+M82+M83+M84+M85+M86+M87+M88+M89+M90+M91</f>
        <v>98650</v>
      </c>
      <c r="N8" s="101">
        <v>98650</v>
      </c>
      <c r="O8" s="101">
        <f>M8-N8</f>
        <v>0</v>
      </c>
      <c r="P8" s="101"/>
    </row>
    <row r="9" spans="1:16" s="98" customFormat="1" ht="36" customHeight="1">
      <c r="A9" s="141"/>
      <c r="B9" s="96" t="s">
        <v>439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>
        <f>M20+M25+M32+M35+M38+M41+M44</f>
        <v>3404</v>
      </c>
      <c r="N9" s="101">
        <v>2243</v>
      </c>
      <c r="O9" s="101">
        <f t="shared" ref="O9:O72" si="1">M9-N9</f>
        <v>1161</v>
      </c>
      <c r="P9" s="101"/>
    </row>
    <row r="10" spans="1:16" s="98" customFormat="1" ht="21.9" customHeight="1">
      <c r="A10" s="141">
        <v>1</v>
      </c>
      <c r="B10" s="96" t="s">
        <v>440</v>
      </c>
      <c r="C10" s="101">
        <v>51</v>
      </c>
      <c r="D10" s="101">
        <v>48</v>
      </c>
      <c r="E10" s="101">
        <v>5276</v>
      </c>
      <c r="F10" s="101"/>
      <c r="G10" s="101"/>
      <c r="H10" s="101"/>
      <c r="I10" s="101"/>
      <c r="J10" s="101"/>
      <c r="K10" s="101">
        <v>4128</v>
      </c>
      <c r="L10" s="101"/>
      <c r="M10" s="101">
        <f>E10+K10+L10</f>
        <v>9404</v>
      </c>
      <c r="N10" s="101">
        <v>11215</v>
      </c>
      <c r="O10" s="101">
        <f t="shared" si="1"/>
        <v>-1811</v>
      </c>
      <c r="P10" s="101"/>
    </row>
    <row r="11" spans="1:16" s="98" customFormat="1" ht="21.9" customHeight="1">
      <c r="A11" s="141">
        <v>2</v>
      </c>
      <c r="B11" s="96" t="s">
        <v>441</v>
      </c>
      <c r="C11" s="101">
        <f>C12+C16</f>
        <v>265</v>
      </c>
      <c r="D11" s="101">
        <f t="shared" ref="D11:M11" si="2">D12+D16</f>
        <v>261</v>
      </c>
      <c r="E11" s="101">
        <f t="shared" si="2"/>
        <v>25686</v>
      </c>
      <c r="F11" s="101">
        <f t="shared" si="2"/>
        <v>1868</v>
      </c>
      <c r="G11" s="101">
        <f t="shared" si="2"/>
        <v>1530</v>
      </c>
      <c r="H11" s="101">
        <f t="shared" si="2"/>
        <v>289</v>
      </c>
      <c r="I11" s="101">
        <f t="shared" si="2"/>
        <v>50</v>
      </c>
      <c r="J11" s="101" t="e">
        <f t="shared" si="2"/>
        <v>#VALUE!</v>
      </c>
      <c r="K11" s="101">
        <f t="shared" si="2"/>
        <v>5192</v>
      </c>
      <c r="L11" s="101">
        <f t="shared" si="2"/>
        <v>5325</v>
      </c>
      <c r="M11" s="101">
        <f t="shared" si="2"/>
        <v>36203</v>
      </c>
      <c r="N11" s="101">
        <v>37087</v>
      </c>
      <c r="O11" s="101">
        <f t="shared" si="1"/>
        <v>-884</v>
      </c>
      <c r="P11" s="101">
        <v>16200</v>
      </c>
    </row>
    <row r="12" spans="1:16" s="98" customFormat="1" ht="21.9" customHeight="1">
      <c r="A12" s="141" t="s">
        <v>203</v>
      </c>
      <c r="B12" s="96" t="s">
        <v>123</v>
      </c>
      <c r="C12" s="101">
        <v>265</v>
      </c>
      <c r="D12" s="101">
        <v>261</v>
      </c>
      <c r="E12" s="101">
        <v>25686</v>
      </c>
      <c r="F12" s="101">
        <v>1627</v>
      </c>
      <c r="G12" s="101">
        <v>1289</v>
      </c>
      <c r="H12" s="101">
        <v>289</v>
      </c>
      <c r="I12" s="101">
        <v>50</v>
      </c>
      <c r="J12" s="101" t="s">
        <v>280</v>
      </c>
      <c r="K12" s="101">
        <v>5192</v>
      </c>
      <c r="L12" s="101"/>
      <c r="M12" s="101">
        <f t="shared" ref="M12:M75" si="3">E12+K12+L12</f>
        <v>30878</v>
      </c>
      <c r="N12" s="101">
        <v>32046</v>
      </c>
      <c r="O12" s="101">
        <f t="shared" si="1"/>
        <v>-1168</v>
      </c>
      <c r="P12" s="101">
        <v>16200</v>
      </c>
    </row>
    <row r="13" spans="1:16" s="98" customFormat="1" ht="21.9" customHeight="1">
      <c r="A13" s="141" t="s">
        <v>283</v>
      </c>
      <c r="B13" s="96" t="s">
        <v>442</v>
      </c>
      <c r="C13" s="105"/>
      <c r="D13" s="101"/>
      <c r="E13" s="101"/>
      <c r="F13" s="101">
        <v>793</v>
      </c>
      <c r="G13" s="101">
        <v>793</v>
      </c>
      <c r="H13" s="101" t="s">
        <v>280</v>
      </c>
      <c r="I13" s="101"/>
      <c r="J13" s="101"/>
      <c r="K13" s="101">
        <v>3171</v>
      </c>
      <c r="L13" s="101"/>
      <c r="M13" s="101">
        <f t="shared" si="3"/>
        <v>3171</v>
      </c>
      <c r="N13" s="101">
        <v>4915</v>
      </c>
      <c r="O13" s="101">
        <f t="shared" si="1"/>
        <v>-1744</v>
      </c>
      <c r="P13" s="101"/>
    </row>
    <row r="14" spans="1:16" s="98" customFormat="1" ht="21.9" customHeight="1">
      <c r="A14" s="141" t="s">
        <v>283</v>
      </c>
      <c r="B14" s="96" t="s">
        <v>443</v>
      </c>
      <c r="C14" s="105"/>
      <c r="D14" s="101"/>
      <c r="E14" s="101"/>
      <c r="F14" s="101">
        <v>545</v>
      </c>
      <c r="G14" s="101">
        <v>496</v>
      </c>
      <c r="H14" s="101" t="s">
        <v>280</v>
      </c>
      <c r="I14" s="101">
        <v>50</v>
      </c>
      <c r="J14" s="101"/>
      <c r="K14" s="101">
        <v>1299</v>
      </c>
      <c r="L14" s="101"/>
      <c r="M14" s="101">
        <f t="shared" si="3"/>
        <v>1299</v>
      </c>
      <c r="N14" s="101">
        <v>1473</v>
      </c>
      <c r="O14" s="101">
        <f t="shared" si="1"/>
        <v>-174</v>
      </c>
      <c r="P14" s="101"/>
    </row>
    <row r="15" spans="1:16" s="98" customFormat="1" ht="21.9" customHeight="1">
      <c r="A15" s="141" t="s">
        <v>283</v>
      </c>
      <c r="B15" s="166" t="s">
        <v>497</v>
      </c>
      <c r="C15" s="105"/>
      <c r="D15" s="101"/>
      <c r="E15" s="101"/>
      <c r="F15" s="101">
        <v>289</v>
      </c>
      <c r="G15" s="101" t="s">
        <v>280</v>
      </c>
      <c r="H15" s="101">
        <v>289</v>
      </c>
      <c r="I15" s="101" t="s">
        <v>281</v>
      </c>
      <c r="J15" s="101" t="s">
        <v>280</v>
      </c>
      <c r="K15" s="101">
        <v>722</v>
      </c>
      <c r="L15" s="101"/>
      <c r="M15" s="101">
        <f t="shared" si="3"/>
        <v>722</v>
      </c>
      <c r="N15" s="101">
        <v>225</v>
      </c>
      <c r="O15" s="101">
        <f t="shared" si="1"/>
        <v>497</v>
      </c>
      <c r="P15" s="101"/>
    </row>
    <row r="16" spans="1:16" s="98" customFormat="1" ht="21.9" customHeight="1">
      <c r="A16" s="141" t="s">
        <v>203</v>
      </c>
      <c r="B16" s="96" t="s">
        <v>444</v>
      </c>
      <c r="C16" s="101">
        <f>SUM(C17:C18)</f>
        <v>0</v>
      </c>
      <c r="D16" s="101">
        <f t="shared" ref="D16:M16" si="4">SUM(D17:D18)</f>
        <v>0</v>
      </c>
      <c r="E16" s="101">
        <f t="shared" si="4"/>
        <v>0</v>
      </c>
      <c r="F16" s="101">
        <f t="shared" si="4"/>
        <v>241</v>
      </c>
      <c r="G16" s="101">
        <f t="shared" si="4"/>
        <v>241</v>
      </c>
      <c r="H16" s="101">
        <f t="shared" si="4"/>
        <v>0</v>
      </c>
      <c r="I16" s="101">
        <f t="shared" si="4"/>
        <v>0</v>
      </c>
      <c r="J16" s="101">
        <f t="shared" si="4"/>
        <v>0</v>
      </c>
      <c r="K16" s="101">
        <f t="shared" si="4"/>
        <v>0</v>
      </c>
      <c r="L16" s="101">
        <f t="shared" si="4"/>
        <v>5325</v>
      </c>
      <c r="M16" s="101">
        <f t="shared" si="4"/>
        <v>5325</v>
      </c>
      <c r="N16" s="101">
        <v>5041</v>
      </c>
      <c r="O16" s="101">
        <f t="shared" si="1"/>
        <v>284</v>
      </c>
      <c r="P16" s="101" t="s">
        <v>282</v>
      </c>
    </row>
    <row r="17" spans="1:16" s="98" customFormat="1" ht="21.9" customHeight="1">
      <c r="A17" s="141" t="s">
        <v>278</v>
      </c>
      <c r="B17" s="96" t="s">
        <v>445</v>
      </c>
      <c r="C17" s="105"/>
      <c r="D17" s="101"/>
      <c r="E17" s="101"/>
      <c r="F17" s="101">
        <v>20</v>
      </c>
      <c r="G17" s="101">
        <v>20</v>
      </c>
      <c r="H17" s="101" t="s">
        <v>281</v>
      </c>
      <c r="I17" s="101"/>
      <c r="J17" s="101"/>
      <c r="K17" s="101"/>
      <c r="L17" s="101">
        <v>682</v>
      </c>
      <c r="M17" s="101">
        <f t="shared" si="3"/>
        <v>682</v>
      </c>
      <c r="N17" s="101" t="s">
        <v>279</v>
      </c>
      <c r="O17" s="101"/>
      <c r="P17" s="101"/>
    </row>
    <row r="18" spans="1:16" s="98" customFormat="1" ht="21.9" customHeight="1">
      <c r="A18" s="141" t="s">
        <v>278</v>
      </c>
      <c r="B18" s="96" t="s">
        <v>446</v>
      </c>
      <c r="C18" s="105"/>
      <c r="D18" s="101"/>
      <c r="E18" s="101"/>
      <c r="F18" s="101">
        <v>221</v>
      </c>
      <c r="G18" s="101">
        <v>221</v>
      </c>
      <c r="H18" s="101"/>
      <c r="I18" s="101"/>
      <c r="J18" s="101"/>
      <c r="K18" s="101"/>
      <c r="L18" s="101">
        <v>4643</v>
      </c>
      <c r="M18" s="101">
        <f t="shared" si="3"/>
        <v>4643</v>
      </c>
      <c r="N18" s="101">
        <v>5041</v>
      </c>
      <c r="O18" s="101">
        <f t="shared" si="1"/>
        <v>-398</v>
      </c>
      <c r="P18" s="101"/>
    </row>
    <row r="19" spans="1:16" s="98" customFormat="1" ht="21.9" customHeight="1">
      <c r="A19" s="141"/>
      <c r="B19" s="96" t="s">
        <v>438</v>
      </c>
      <c r="C19" s="105"/>
      <c r="D19" s="101"/>
      <c r="E19" s="101"/>
      <c r="F19" s="101"/>
      <c r="G19" s="101"/>
      <c r="H19" s="101"/>
      <c r="I19" s="101"/>
      <c r="J19" s="101"/>
      <c r="K19" s="101"/>
      <c r="L19" s="101"/>
      <c r="M19" s="101">
        <f>M11-M20</f>
        <v>34425</v>
      </c>
      <c r="N19" s="101"/>
      <c r="O19" s="101">
        <f t="shared" si="1"/>
        <v>34425</v>
      </c>
      <c r="P19" s="101"/>
    </row>
    <row r="20" spans="1:16" s="98" customFormat="1" ht="36" customHeight="1">
      <c r="A20" s="141"/>
      <c r="B20" s="96" t="s">
        <v>439</v>
      </c>
      <c r="C20" s="105"/>
      <c r="D20" s="101"/>
      <c r="E20" s="101"/>
      <c r="F20" s="101"/>
      <c r="G20" s="101"/>
      <c r="H20" s="101"/>
      <c r="I20" s="101"/>
      <c r="J20" s="101"/>
      <c r="K20" s="101"/>
      <c r="L20" s="101"/>
      <c r="M20" s="101">
        <v>1778</v>
      </c>
      <c r="N20" s="101"/>
      <c r="O20" s="101">
        <f t="shared" si="1"/>
        <v>1778</v>
      </c>
      <c r="P20" s="101"/>
    </row>
    <row r="21" spans="1:16" s="98" customFormat="1" ht="21.9" customHeight="1">
      <c r="A21" s="141">
        <v>3</v>
      </c>
      <c r="B21" s="96" t="s">
        <v>447</v>
      </c>
      <c r="C21" s="101">
        <f>C22+C23</f>
        <v>70</v>
      </c>
      <c r="D21" s="101">
        <f t="shared" ref="D21:M21" si="5">D22+D23</f>
        <v>62</v>
      </c>
      <c r="E21" s="101">
        <f t="shared" si="5"/>
        <v>5748</v>
      </c>
      <c r="F21" s="101">
        <f t="shared" si="5"/>
        <v>1144</v>
      </c>
      <c r="G21" s="101"/>
      <c r="H21" s="101">
        <f t="shared" si="5"/>
        <v>826</v>
      </c>
      <c r="I21" s="101">
        <f t="shared" si="5"/>
        <v>318</v>
      </c>
      <c r="J21" s="101" t="e">
        <f t="shared" si="5"/>
        <v>#VALUE!</v>
      </c>
      <c r="K21" s="101">
        <f t="shared" si="5"/>
        <v>1742</v>
      </c>
      <c r="L21" s="101">
        <f t="shared" si="5"/>
        <v>534</v>
      </c>
      <c r="M21" s="101">
        <f t="shared" si="5"/>
        <v>8024</v>
      </c>
      <c r="N21" s="101">
        <v>8155</v>
      </c>
      <c r="O21" s="101">
        <f t="shared" si="1"/>
        <v>-131</v>
      </c>
      <c r="P21" s="101">
        <v>10104</v>
      </c>
    </row>
    <row r="22" spans="1:16" s="98" customFormat="1" ht="21.9" customHeight="1">
      <c r="A22" s="141" t="s">
        <v>203</v>
      </c>
      <c r="B22" s="96" t="s">
        <v>123</v>
      </c>
      <c r="C22" s="101">
        <v>70</v>
      </c>
      <c r="D22" s="101">
        <v>62</v>
      </c>
      <c r="E22" s="101">
        <v>5748</v>
      </c>
      <c r="F22" s="101">
        <v>1118</v>
      </c>
      <c r="G22" s="101"/>
      <c r="H22" s="101">
        <v>800</v>
      </c>
      <c r="I22" s="101">
        <v>318</v>
      </c>
      <c r="J22" s="101" t="s">
        <v>280</v>
      </c>
      <c r="K22" s="101">
        <v>1742</v>
      </c>
      <c r="L22" s="101"/>
      <c r="M22" s="101">
        <f t="shared" si="3"/>
        <v>7490</v>
      </c>
      <c r="N22" s="101">
        <v>7959</v>
      </c>
      <c r="O22" s="101">
        <f t="shared" si="1"/>
        <v>-469</v>
      </c>
      <c r="P22" s="101"/>
    </row>
    <row r="23" spans="1:16" s="98" customFormat="1" ht="21.9" customHeight="1">
      <c r="A23" s="141" t="s">
        <v>203</v>
      </c>
      <c r="B23" s="96" t="s">
        <v>444</v>
      </c>
      <c r="C23" s="101"/>
      <c r="D23" s="101"/>
      <c r="E23" s="101"/>
      <c r="F23" s="101">
        <v>26</v>
      </c>
      <c r="G23" s="101"/>
      <c r="H23" s="101">
        <v>26</v>
      </c>
      <c r="I23" s="101"/>
      <c r="J23" s="101"/>
      <c r="K23" s="101"/>
      <c r="L23" s="101">
        <v>534</v>
      </c>
      <c r="M23" s="101">
        <f t="shared" si="3"/>
        <v>534</v>
      </c>
      <c r="N23" s="101">
        <v>196</v>
      </c>
      <c r="O23" s="101">
        <f t="shared" si="1"/>
        <v>338</v>
      </c>
      <c r="P23" s="101"/>
    </row>
    <row r="24" spans="1:16" s="98" customFormat="1" ht="21.9" customHeight="1">
      <c r="A24" s="141"/>
      <c r="B24" s="96" t="s">
        <v>438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>
        <f>M21-M25</f>
        <v>7626</v>
      </c>
      <c r="N24" s="101"/>
      <c r="O24" s="101">
        <f t="shared" si="1"/>
        <v>7626</v>
      </c>
      <c r="P24" s="101"/>
    </row>
    <row r="25" spans="1:16" s="98" customFormat="1" ht="36" customHeight="1">
      <c r="A25" s="141"/>
      <c r="B25" s="96" t="s">
        <v>439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>
        <v>398</v>
      </c>
      <c r="N25" s="101"/>
      <c r="O25" s="101">
        <f t="shared" si="1"/>
        <v>398</v>
      </c>
      <c r="P25" s="101"/>
    </row>
    <row r="26" spans="1:16" s="98" customFormat="1" ht="36" customHeight="1">
      <c r="A26" s="141">
        <v>4</v>
      </c>
      <c r="B26" s="96" t="s">
        <v>448</v>
      </c>
      <c r="C26" s="101">
        <f>C27+C28</f>
        <v>89</v>
      </c>
      <c r="D26" s="101">
        <f t="shared" ref="D26:M26" si="6">D27+D28</f>
        <v>85</v>
      </c>
      <c r="E26" s="101">
        <f t="shared" si="6"/>
        <v>7238</v>
      </c>
      <c r="F26" s="101">
        <f t="shared" si="6"/>
        <v>967</v>
      </c>
      <c r="G26" s="101"/>
      <c r="H26" s="101">
        <f t="shared" si="6"/>
        <v>604</v>
      </c>
      <c r="I26" s="101">
        <f t="shared" si="6"/>
        <v>363</v>
      </c>
      <c r="J26" s="101">
        <f t="shared" si="6"/>
        <v>0</v>
      </c>
      <c r="K26" s="101">
        <f t="shared" si="6"/>
        <v>1301</v>
      </c>
      <c r="L26" s="101">
        <f t="shared" si="6"/>
        <v>1732</v>
      </c>
      <c r="M26" s="101">
        <f t="shared" si="6"/>
        <v>10271</v>
      </c>
      <c r="N26" s="101">
        <v>9892</v>
      </c>
      <c r="O26" s="101">
        <f t="shared" si="1"/>
        <v>379</v>
      </c>
      <c r="P26" s="101"/>
    </row>
    <row r="27" spans="1:16" s="98" customFormat="1" ht="21.9" customHeight="1">
      <c r="A27" s="141" t="s">
        <v>203</v>
      </c>
      <c r="B27" s="96" t="s">
        <v>449</v>
      </c>
      <c r="C27" s="101">
        <v>89</v>
      </c>
      <c r="D27" s="101">
        <v>85</v>
      </c>
      <c r="E27" s="101">
        <v>7238</v>
      </c>
      <c r="F27" s="101">
        <v>872</v>
      </c>
      <c r="G27" s="101"/>
      <c r="H27" s="101">
        <v>509</v>
      </c>
      <c r="I27" s="101">
        <v>363</v>
      </c>
      <c r="J27" s="101"/>
      <c r="K27" s="101">
        <v>1301</v>
      </c>
      <c r="L27" s="101"/>
      <c r="M27" s="101">
        <f t="shared" si="3"/>
        <v>8539</v>
      </c>
      <c r="N27" s="101">
        <v>8632</v>
      </c>
      <c r="O27" s="101">
        <f t="shared" si="1"/>
        <v>-93</v>
      </c>
      <c r="P27" s="101"/>
    </row>
    <row r="28" spans="1:16" s="98" customFormat="1" ht="21.9" customHeight="1">
      <c r="A28" s="141" t="s">
        <v>203</v>
      </c>
      <c r="B28" s="96" t="s">
        <v>450</v>
      </c>
      <c r="C28" s="101"/>
      <c r="D28" s="101"/>
      <c r="E28" s="101"/>
      <c r="F28" s="101">
        <v>95</v>
      </c>
      <c r="G28" s="101"/>
      <c r="H28" s="101">
        <v>95</v>
      </c>
      <c r="I28" s="101"/>
      <c r="J28" s="101"/>
      <c r="K28" s="101"/>
      <c r="L28" s="101">
        <v>1732</v>
      </c>
      <c r="M28" s="101">
        <f t="shared" si="3"/>
        <v>1732</v>
      </c>
      <c r="N28" s="101">
        <v>1260</v>
      </c>
      <c r="O28" s="101">
        <f t="shared" si="1"/>
        <v>472</v>
      </c>
      <c r="P28" s="101"/>
    </row>
    <row r="29" spans="1:16" s="98" customFormat="1" ht="21.9" customHeight="1">
      <c r="A29" s="141" t="s">
        <v>278</v>
      </c>
      <c r="B29" s="96" t="s">
        <v>445</v>
      </c>
      <c r="C29" s="101"/>
      <c r="D29" s="101"/>
      <c r="E29" s="101"/>
      <c r="F29" s="101">
        <v>7</v>
      </c>
      <c r="G29" s="101"/>
      <c r="H29" s="101">
        <v>7</v>
      </c>
      <c r="I29" s="101"/>
      <c r="J29" s="101"/>
      <c r="K29" s="101"/>
      <c r="L29" s="101">
        <v>241</v>
      </c>
      <c r="M29" s="101">
        <f t="shared" si="3"/>
        <v>241</v>
      </c>
      <c r="N29" s="101" t="s">
        <v>279</v>
      </c>
      <c r="O29" s="101"/>
      <c r="P29" s="101"/>
    </row>
    <row r="30" spans="1:16" s="98" customFormat="1" ht="21.9" customHeight="1">
      <c r="A30" s="141" t="s">
        <v>278</v>
      </c>
      <c r="B30" s="96" t="s">
        <v>446</v>
      </c>
      <c r="C30" s="101"/>
      <c r="D30" s="101"/>
      <c r="E30" s="101"/>
      <c r="F30" s="101">
        <v>88</v>
      </c>
      <c r="G30" s="101"/>
      <c r="H30" s="101">
        <v>88</v>
      </c>
      <c r="I30" s="101"/>
      <c r="J30" s="101"/>
      <c r="K30" s="101"/>
      <c r="L30" s="101">
        <v>1491</v>
      </c>
      <c r="M30" s="101">
        <f t="shared" si="3"/>
        <v>1491</v>
      </c>
      <c r="N30" s="101">
        <v>1260</v>
      </c>
      <c r="O30" s="101">
        <f t="shared" si="1"/>
        <v>231</v>
      </c>
      <c r="P30" s="101"/>
    </row>
    <row r="31" spans="1:16" s="98" customFormat="1" ht="21.9" customHeight="1">
      <c r="A31" s="141"/>
      <c r="B31" s="96" t="s">
        <v>438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>
        <f>M26-M32</f>
        <v>9755</v>
      </c>
      <c r="N31" s="101"/>
      <c r="O31" s="101">
        <f t="shared" si="1"/>
        <v>9755</v>
      </c>
      <c r="P31" s="101"/>
    </row>
    <row r="32" spans="1:16" s="98" customFormat="1" ht="36" customHeight="1">
      <c r="A32" s="141"/>
      <c r="B32" s="96" t="s">
        <v>439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>
        <v>516</v>
      </c>
      <c r="N32" s="101"/>
      <c r="O32" s="101">
        <f t="shared" si="1"/>
        <v>516</v>
      </c>
      <c r="P32" s="101"/>
    </row>
    <row r="33" spans="1:16" s="98" customFormat="1" ht="36" customHeight="1">
      <c r="A33" s="141">
        <v>5</v>
      </c>
      <c r="B33" s="96" t="s">
        <v>451</v>
      </c>
      <c r="C33" s="101">
        <v>52</v>
      </c>
      <c r="D33" s="101">
        <v>48</v>
      </c>
      <c r="E33" s="101">
        <v>5100</v>
      </c>
      <c r="F33" s="101">
        <v>312</v>
      </c>
      <c r="G33" s="101"/>
      <c r="H33" s="101">
        <v>64</v>
      </c>
      <c r="I33" s="101">
        <v>248</v>
      </c>
      <c r="J33" s="101"/>
      <c r="K33" s="101">
        <f>624+300</f>
        <v>924</v>
      </c>
      <c r="L33" s="101"/>
      <c r="M33" s="101">
        <f t="shared" si="3"/>
        <v>6024</v>
      </c>
      <c r="N33" s="101">
        <v>5688</v>
      </c>
      <c r="O33" s="101">
        <f t="shared" si="1"/>
        <v>336</v>
      </c>
      <c r="P33" s="101">
        <v>1389</v>
      </c>
    </row>
    <row r="34" spans="1:16" s="98" customFormat="1" ht="21.9" customHeight="1">
      <c r="A34" s="141"/>
      <c r="B34" s="96" t="s">
        <v>438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>
        <f>M33-M35</f>
        <v>5671</v>
      </c>
      <c r="N34" s="101"/>
      <c r="O34" s="101">
        <f t="shared" si="1"/>
        <v>5671</v>
      </c>
      <c r="P34" s="101"/>
    </row>
    <row r="35" spans="1:16" s="98" customFormat="1" ht="36" customHeight="1">
      <c r="A35" s="141"/>
      <c r="B35" s="96" t="s">
        <v>439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>
        <v>353</v>
      </c>
      <c r="N35" s="101"/>
      <c r="O35" s="101">
        <f t="shared" si="1"/>
        <v>353</v>
      </c>
      <c r="P35" s="101"/>
    </row>
    <row r="36" spans="1:16" s="98" customFormat="1" ht="21.9" customHeight="1">
      <c r="A36" s="141">
        <v>6</v>
      </c>
      <c r="B36" s="96" t="s">
        <v>452</v>
      </c>
      <c r="C36" s="101">
        <v>28</v>
      </c>
      <c r="D36" s="101">
        <v>28</v>
      </c>
      <c r="E36" s="101">
        <v>2293</v>
      </c>
      <c r="F36" s="101">
        <v>1257</v>
      </c>
      <c r="G36" s="101"/>
      <c r="H36" s="101"/>
      <c r="I36" s="101">
        <v>1153</v>
      </c>
      <c r="J36" s="101">
        <v>104</v>
      </c>
      <c r="K36" s="101">
        <f>1436+300</f>
        <v>1736</v>
      </c>
      <c r="L36" s="101"/>
      <c r="M36" s="101">
        <f t="shared" si="3"/>
        <v>4029</v>
      </c>
      <c r="N36" s="101">
        <v>3488</v>
      </c>
      <c r="O36" s="101">
        <f t="shared" si="1"/>
        <v>541</v>
      </c>
      <c r="P36" s="101">
        <v>7943</v>
      </c>
    </row>
    <row r="37" spans="1:16" s="98" customFormat="1" ht="21.9" customHeight="1">
      <c r="A37" s="141"/>
      <c r="B37" s="96" t="s">
        <v>438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>
        <f>M36-M38</f>
        <v>3870</v>
      </c>
      <c r="N37" s="101"/>
      <c r="O37" s="101">
        <f t="shared" si="1"/>
        <v>3870</v>
      </c>
      <c r="P37" s="101"/>
    </row>
    <row r="38" spans="1:16" s="98" customFormat="1" ht="36" customHeight="1">
      <c r="A38" s="141"/>
      <c r="B38" s="96" t="s">
        <v>439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>
        <v>159</v>
      </c>
      <c r="N38" s="101"/>
      <c r="O38" s="101">
        <f t="shared" si="1"/>
        <v>159</v>
      </c>
      <c r="P38" s="101"/>
    </row>
    <row r="39" spans="1:16" s="98" customFormat="1" ht="36" customHeight="1">
      <c r="A39" s="141">
        <v>7</v>
      </c>
      <c r="B39" s="96" t="s">
        <v>453</v>
      </c>
      <c r="C39" s="101">
        <v>35</v>
      </c>
      <c r="D39" s="101">
        <v>34</v>
      </c>
      <c r="E39" s="101">
        <v>2731</v>
      </c>
      <c r="F39" s="101">
        <v>1979</v>
      </c>
      <c r="G39" s="101"/>
      <c r="H39" s="101"/>
      <c r="I39" s="101">
        <v>1483</v>
      </c>
      <c r="J39" s="101">
        <v>496</v>
      </c>
      <c r="K39" s="101">
        <f>2028+500</f>
        <v>2528</v>
      </c>
      <c r="L39" s="101"/>
      <c r="M39" s="101">
        <f t="shared" si="3"/>
        <v>5259</v>
      </c>
      <c r="N39" s="101">
        <v>4952</v>
      </c>
      <c r="O39" s="101">
        <f t="shared" si="1"/>
        <v>307</v>
      </c>
      <c r="P39" s="101">
        <v>27595</v>
      </c>
    </row>
    <row r="40" spans="1:16" s="98" customFormat="1" ht="21" customHeight="1">
      <c r="A40" s="141"/>
      <c r="B40" s="96" t="s">
        <v>438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>
        <f>M39-M41</f>
        <v>5070</v>
      </c>
      <c r="N40" s="101"/>
      <c r="O40" s="101">
        <f t="shared" si="1"/>
        <v>5070</v>
      </c>
      <c r="P40" s="101"/>
    </row>
    <row r="41" spans="1:16" s="98" customFormat="1" ht="36" customHeight="1">
      <c r="A41" s="141"/>
      <c r="B41" s="96" t="s">
        <v>439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>
        <v>189</v>
      </c>
      <c r="N41" s="101"/>
      <c r="O41" s="101">
        <f t="shared" si="1"/>
        <v>189</v>
      </c>
      <c r="P41" s="101"/>
    </row>
    <row r="42" spans="1:16" s="98" customFormat="1" ht="36" customHeight="1">
      <c r="A42" s="141">
        <v>8</v>
      </c>
      <c r="B42" s="96" t="s">
        <v>454</v>
      </c>
      <c r="C42" s="101">
        <v>3</v>
      </c>
      <c r="D42" s="101">
        <v>2</v>
      </c>
      <c r="E42" s="101">
        <v>165</v>
      </c>
      <c r="F42" s="101">
        <v>651</v>
      </c>
      <c r="G42" s="101"/>
      <c r="H42" s="101"/>
      <c r="I42" s="101">
        <v>651</v>
      </c>
      <c r="J42" s="101"/>
      <c r="K42" s="101">
        <f>781+500</f>
        <v>1281</v>
      </c>
      <c r="L42" s="101"/>
      <c r="M42" s="101">
        <f t="shared" si="3"/>
        <v>1446</v>
      </c>
      <c r="N42" s="101">
        <v>1167</v>
      </c>
      <c r="O42" s="101">
        <f t="shared" si="1"/>
        <v>279</v>
      </c>
      <c r="P42" s="101">
        <v>3300</v>
      </c>
    </row>
    <row r="43" spans="1:16" s="98" customFormat="1" ht="21.9" customHeight="1">
      <c r="A43" s="141"/>
      <c r="B43" s="96" t="s">
        <v>438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>
        <f>M42-M44</f>
        <v>1435</v>
      </c>
      <c r="N43" s="101"/>
      <c r="O43" s="101">
        <f t="shared" si="1"/>
        <v>1435</v>
      </c>
      <c r="P43" s="101"/>
    </row>
    <row r="44" spans="1:16" s="98" customFormat="1" ht="36" customHeight="1">
      <c r="A44" s="141"/>
      <c r="B44" s="96" t="s">
        <v>439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>
        <v>11</v>
      </c>
      <c r="N44" s="101"/>
      <c r="O44" s="101">
        <f t="shared" si="1"/>
        <v>11</v>
      </c>
      <c r="P44" s="101"/>
    </row>
    <row r="45" spans="1:16" s="98" customFormat="1" ht="36" customHeight="1">
      <c r="A45" s="141">
        <v>9</v>
      </c>
      <c r="B45" s="96" t="s">
        <v>455</v>
      </c>
      <c r="C45" s="101"/>
      <c r="D45" s="101"/>
      <c r="E45" s="101"/>
      <c r="F45" s="101">
        <v>1201</v>
      </c>
      <c r="G45" s="101"/>
      <c r="H45" s="101">
        <v>179</v>
      </c>
      <c r="I45" s="101">
        <v>578</v>
      </c>
      <c r="J45" s="101">
        <v>445</v>
      </c>
      <c r="K45" s="101">
        <v>1220</v>
      </c>
      <c r="L45" s="101"/>
      <c r="M45" s="101">
        <f t="shared" si="3"/>
        <v>1220</v>
      </c>
      <c r="N45" s="101">
        <v>1138</v>
      </c>
      <c r="O45" s="101">
        <f t="shared" si="1"/>
        <v>82</v>
      </c>
      <c r="P45" s="101"/>
    </row>
    <row r="46" spans="1:16" s="98" customFormat="1" ht="36" customHeight="1">
      <c r="A46" s="141">
        <v>10</v>
      </c>
      <c r="B46" s="96" t="s">
        <v>456</v>
      </c>
      <c r="C46" s="101"/>
      <c r="D46" s="101"/>
      <c r="E46" s="101"/>
      <c r="F46" s="101"/>
      <c r="G46" s="101"/>
      <c r="H46" s="101"/>
      <c r="I46" s="101"/>
      <c r="J46" s="101"/>
      <c r="K46" s="101">
        <v>330</v>
      </c>
      <c r="L46" s="101"/>
      <c r="M46" s="101">
        <f t="shared" si="3"/>
        <v>330</v>
      </c>
      <c r="N46" s="101">
        <v>330</v>
      </c>
      <c r="O46" s="101">
        <f t="shared" si="1"/>
        <v>0</v>
      </c>
      <c r="P46" s="101"/>
    </row>
    <row r="47" spans="1:16" s="98" customFormat="1" ht="21.9" customHeight="1">
      <c r="A47" s="141">
        <v>11</v>
      </c>
      <c r="B47" s="96" t="s">
        <v>457</v>
      </c>
      <c r="C47" s="101"/>
      <c r="D47" s="101"/>
      <c r="E47" s="101"/>
      <c r="F47" s="101"/>
      <c r="G47" s="101"/>
      <c r="H47" s="101"/>
      <c r="I47" s="101"/>
      <c r="J47" s="101"/>
      <c r="K47" s="101">
        <v>300</v>
      </c>
      <c r="L47" s="101"/>
      <c r="M47" s="101">
        <f t="shared" si="3"/>
        <v>300</v>
      </c>
      <c r="N47" s="101">
        <v>300</v>
      </c>
      <c r="O47" s="101">
        <f t="shared" si="1"/>
        <v>0</v>
      </c>
      <c r="P47" s="101"/>
    </row>
    <row r="48" spans="1:16" s="98" customFormat="1" ht="21.9" customHeight="1">
      <c r="A48" s="141"/>
      <c r="B48" s="96" t="s">
        <v>458</v>
      </c>
      <c r="C48" s="101"/>
      <c r="D48" s="101"/>
      <c r="E48" s="101"/>
      <c r="F48" s="101"/>
      <c r="G48" s="101"/>
      <c r="H48" s="101"/>
      <c r="I48" s="101"/>
      <c r="J48" s="101"/>
      <c r="K48" s="101">
        <v>300</v>
      </c>
      <c r="L48" s="101"/>
      <c r="M48" s="101">
        <f t="shared" si="3"/>
        <v>300</v>
      </c>
      <c r="N48" s="101"/>
      <c r="O48" s="101">
        <f t="shared" si="1"/>
        <v>300</v>
      </c>
      <c r="P48" s="101"/>
    </row>
    <row r="49" spans="1:16" s="98" customFormat="1" ht="21.9" customHeight="1">
      <c r="A49" s="141">
        <v>12</v>
      </c>
      <c r="B49" s="96" t="s">
        <v>459</v>
      </c>
      <c r="C49" s="101">
        <f>SUM(C50:C51)</f>
        <v>0</v>
      </c>
      <c r="D49" s="101">
        <f t="shared" ref="D49:M49" si="7">SUM(D50:D51)</f>
        <v>0</v>
      </c>
      <c r="E49" s="101">
        <f t="shared" si="7"/>
        <v>0</v>
      </c>
      <c r="F49" s="101">
        <f t="shared" si="7"/>
        <v>691</v>
      </c>
      <c r="G49" s="101"/>
      <c r="H49" s="101"/>
      <c r="I49" s="101">
        <f t="shared" si="7"/>
        <v>691</v>
      </c>
      <c r="J49" s="101">
        <f t="shared" si="7"/>
        <v>0</v>
      </c>
      <c r="K49" s="101">
        <f t="shared" si="7"/>
        <v>859</v>
      </c>
      <c r="L49" s="101">
        <f t="shared" si="7"/>
        <v>0</v>
      </c>
      <c r="M49" s="101">
        <f t="shared" si="7"/>
        <v>859</v>
      </c>
      <c r="N49" s="101">
        <v>930</v>
      </c>
      <c r="O49" s="101">
        <f t="shared" si="1"/>
        <v>-71</v>
      </c>
      <c r="P49" s="101"/>
    </row>
    <row r="50" spans="1:16" s="99" customFormat="1" ht="36" customHeight="1">
      <c r="A50" s="141"/>
      <c r="B50" s="96" t="s">
        <v>460</v>
      </c>
      <c r="C50" s="102"/>
      <c r="D50" s="102"/>
      <c r="E50" s="102"/>
      <c r="F50" s="101">
        <v>691</v>
      </c>
      <c r="G50" s="102"/>
      <c r="H50" s="102"/>
      <c r="I50" s="102">
        <v>691</v>
      </c>
      <c r="J50" s="102"/>
      <c r="K50" s="102">
        <v>829</v>
      </c>
      <c r="L50" s="101"/>
      <c r="M50" s="101">
        <f t="shared" si="3"/>
        <v>829</v>
      </c>
      <c r="N50" s="101">
        <v>900</v>
      </c>
      <c r="O50" s="101">
        <f t="shared" si="1"/>
        <v>-71</v>
      </c>
      <c r="P50" s="101"/>
    </row>
    <row r="51" spans="1:16" s="99" customFormat="1" ht="21.9" customHeight="1">
      <c r="A51" s="141"/>
      <c r="B51" s="96" t="s">
        <v>461</v>
      </c>
      <c r="C51" s="101"/>
      <c r="D51" s="102"/>
      <c r="E51" s="102"/>
      <c r="F51" s="102"/>
      <c r="G51" s="102"/>
      <c r="H51" s="102"/>
      <c r="I51" s="102"/>
      <c r="J51" s="102"/>
      <c r="K51" s="102">
        <v>30</v>
      </c>
      <c r="L51" s="102"/>
      <c r="M51" s="101">
        <f t="shared" si="3"/>
        <v>30</v>
      </c>
      <c r="N51" s="101">
        <v>30</v>
      </c>
      <c r="O51" s="101">
        <f t="shared" si="1"/>
        <v>0</v>
      </c>
      <c r="P51" s="101"/>
    </row>
    <row r="52" spans="1:16" s="98" customFormat="1" ht="36" customHeight="1">
      <c r="A52" s="141">
        <v>13</v>
      </c>
      <c r="B52" s="96" t="s">
        <v>462</v>
      </c>
      <c r="C52" s="101"/>
      <c r="D52" s="101"/>
      <c r="E52" s="101"/>
      <c r="F52" s="101"/>
      <c r="G52" s="101"/>
      <c r="H52" s="103"/>
      <c r="I52" s="101"/>
      <c r="J52" s="101"/>
      <c r="K52" s="101">
        <v>30</v>
      </c>
      <c r="L52" s="101"/>
      <c r="M52" s="101">
        <f t="shared" si="3"/>
        <v>30</v>
      </c>
      <c r="N52" s="101">
        <v>30</v>
      </c>
      <c r="O52" s="101">
        <f t="shared" si="1"/>
        <v>0</v>
      </c>
      <c r="P52" s="101"/>
    </row>
    <row r="53" spans="1:16" s="98" customFormat="1" ht="21.9" customHeight="1">
      <c r="A53" s="141">
        <v>14</v>
      </c>
      <c r="B53" s="96" t="s">
        <v>463</v>
      </c>
      <c r="C53" s="101"/>
      <c r="D53" s="101"/>
      <c r="E53" s="101"/>
      <c r="F53" s="101"/>
      <c r="G53" s="101"/>
      <c r="H53" s="101"/>
      <c r="I53" s="101"/>
      <c r="J53" s="101"/>
      <c r="K53" s="101">
        <v>3860</v>
      </c>
      <c r="L53" s="101"/>
      <c r="M53" s="101">
        <f t="shared" si="3"/>
        <v>3860</v>
      </c>
      <c r="N53" s="101">
        <v>2860</v>
      </c>
      <c r="O53" s="101">
        <f t="shared" si="1"/>
        <v>1000</v>
      </c>
      <c r="P53" s="101"/>
    </row>
    <row r="54" spans="1:16" s="98" customFormat="1" ht="36" customHeight="1">
      <c r="A54" s="141">
        <v>15</v>
      </c>
      <c r="B54" s="96" t="s">
        <v>464</v>
      </c>
      <c r="C54" s="101"/>
      <c r="D54" s="101"/>
      <c r="E54" s="101"/>
      <c r="F54" s="101"/>
      <c r="G54" s="101"/>
      <c r="H54" s="101"/>
      <c r="I54" s="101"/>
      <c r="J54" s="101"/>
      <c r="K54" s="101">
        <v>40</v>
      </c>
      <c r="L54" s="101"/>
      <c r="M54" s="101">
        <f t="shared" si="3"/>
        <v>40</v>
      </c>
      <c r="N54" s="101">
        <v>40</v>
      </c>
      <c r="O54" s="101">
        <f t="shared" si="1"/>
        <v>0</v>
      </c>
      <c r="P54" s="101"/>
    </row>
    <row r="55" spans="1:16" s="98" customFormat="1" ht="21.9" customHeight="1">
      <c r="A55" s="141">
        <v>16</v>
      </c>
      <c r="B55" s="96" t="s">
        <v>465</v>
      </c>
      <c r="C55" s="101"/>
      <c r="D55" s="101"/>
      <c r="E55" s="101"/>
      <c r="F55" s="101"/>
      <c r="G55" s="101"/>
      <c r="H55" s="101"/>
      <c r="I55" s="101"/>
      <c r="J55" s="101"/>
      <c r="K55" s="101">
        <v>30</v>
      </c>
      <c r="L55" s="101"/>
      <c r="M55" s="101">
        <f t="shared" si="3"/>
        <v>30</v>
      </c>
      <c r="N55" s="101">
        <v>30</v>
      </c>
      <c r="O55" s="101">
        <f t="shared" si="1"/>
        <v>0</v>
      </c>
      <c r="P55" s="101"/>
    </row>
    <row r="56" spans="1:16" s="98" customFormat="1" ht="21.9" customHeight="1">
      <c r="A56" s="141">
        <v>17</v>
      </c>
      <c r="B56" s="96" t="s">
        <v>466</v>
      </c>
      <c r="C56" s="101"/>
      <c r="D56" s="101"/>
      <c r="E56" s="101"/>
      <c r="F56" s="101"/>
      <c r="G56" s="101"/>
      <c r="H56" s="101"/>
      <c r="I56" s="101"/>
      <c r="J56" s="101"/>
      <c r="K56" s="101">
        <v>30</v>
      </c>
      <c r="L56" s="101"/>
      <c r="M56" s="101">
        <f t="shared" si="3"/>
        <v>30</v>
      </c>
      <c r="N56" s="101">
        <v>30</v>
      </c>
      <c r="O56" s="101">
        <f t="shared" si="1"/>
        <v>0</v>
      </c>
      <c r="P56" s="101"/>
    </row>
    <row r="57" spans="1:16" s="98" customFormat="1" ht="21.9" customHeight="1">
      <c r="A57" s="141">
        <v>18</v>
      </c>
      <c r="B57" s="96" t="s">
        <v>467</v>
      </c>
      <c r="C57" s="101"/>
      <c r="D57" s="101"/>
      <c r="E57" s="101"/>
      <c r="F57" s="101"/>
      <c r="G57" s="101"/>
      <c r="H57" s="101"/>
      <c r="I57" s="101"/>
      <c r="J57" s="101"/>
      <c r="K57" s="101">
        <v>40</v>
      </c>
      <c r="L57" s="101"/>
      <c r="M57" s="101">
        <f t="shared" si="3"/>
        <v>40</v>
      </c>
      <c r="N57" s="101">
        <v>40</v>
      </c>
      <c r="O57" s="101">
        <f t="shared" si="1"/>
        <v>0</v>
      </c>
      <c r="P57" s="101"/>
    </row>
    <row r="58" spans="1:16" s="98" customFormat="1" ht="21.9" customHeight="1">
      <c r="A58" s="141">
        <v>19</v>
      </c>
      <c r="B58" s="96" t="s">
        <v>468</v>
      </c>
      <c r="C58" s="101"/>
      <c r="D58" s="101"/>
      <c r="E58" s="101"/>
      <c r="F58" s="101"/>
      <c r="G58" s="101"/>
      <c r="H58" s="101"/>
      <c r="I58" s="101"/>
      <c r="J58" s="101"/>
      <c r="K58" s="101">
        <v>400</v>
      </c>
      <c r="L58" s="101"/>
      <c r="M58" s="101">
        <f t="shared" si="3"/>
        <v>400</v>
      </c>
      <c r="N58" s="101">
        <v>400</v>
      </c>
      <c r="O58" s="101">
        <f t="shared" si="1"/>
        <v>0</v>
      </c>
      <c r="P58" s="101"/>
    </row>
    <row r="59" spans="1:16" s="98" customFormat="1" ht="21.9" customHeight="1">
      <c r="A59" s="141">
        <v>20</v>
      </c>
      <c r="B59" s="96" t="s">
        <v>469</v>
      </c>
      <c r="C59" s="101"/>
      <c r="D59" s="101"/>
      <c r="E59" s="101"/>
      <c r="F59" s="101"/>
      <c r="G59" s="101"/>
      <c r="H59" s="101"/>
      <c r="I59" s="101"/>
      <c r="J59" s="101"/>
      <c r="K59" s="101">
        <v>40</v>
      </c>
      <c r="L59" s="101"/>
      <c r="M59" s="101">
        <f t="shared" si="3"/>
        <v>40</v>
      </c>
      <c r="N59" s="101">
        <v>150</v>
      </c>
      <c r="O59" s="101">
        <f t="shared" si="1"/>
        <v>-110</v>
      </c>
      <c r="P59" s="101"/>
    </row>
    <row r="60" spans="1:16" s="98" customFormat="1" ht="21.9" customHeight="1">
      <c r="A60" s="141">
        <v>21</v>
      </c>
      <c r="B60" s="96" t="s">
        <v>470</v>
      </c>
      <c r="C60" s="101"/>
      <c r="D60" s="101"/>
      <c r="E60" s="101"/>
      <c r="F60" s="101"/>
      <c r="G60" s="101"/>
      <c r="H60" s="101"/>
      <c r="I60" s="101"/>
      <c r="J60" s="101"/>
      <c r="K60" s="101">
        <v>40</v>
      </c>
      <c r="L60" s="101"/>
      <c r="M60" s="101">
        <f t="shared" si="3"/>
        <v>40</v>
      </c>
      <c r="N60" s="101">
        <v>40</v>
      </c>
      <c r="O60" s="101">
        <f t="shared" si="1"/>
        <v>0</v>
      </c>
      <c r="P60" s="101"/>
    </row>
    <row r="61" spans="1:16" s="98" customFormat="1" ht="21.9" customHeight="1">
      <c r="A61" s="141">
        <v>22</v>
      </c>
      <c r="B61" s="96" t="s">
        <v>471</v>
      </c>
      <c r="C61" s="101"/>
      <c r="D61" s="101"/>
      <c r="E61" s="101"/>
      <c r="F61" s="101"/>
      <c r="G61" s="101"/>
      <c r="H61" s="101"/>
      <c r="I61" s="101"/>
      <c r="J61" s="101"/>
      <c r="K61" s="101">
        <v>40</v>
      </c>
      <c r="L61" s="101"/>
      <c r="M61" s="101">
        <f t="shared" si="3"/>
        <v>40</v>
      </c>
      <c r="N61" s="101">
        <v>40</v>
      </c>
      <c r="O61" s="101">
        <f t="shared" si="1"/>
        <v>0</v>
      </c>
      <c r="P61" s="101"/>
    </row>
    <row r="62" spans="1:16" s="98" customFormat="1" ht="21.9" customHeight="1">
      <c r="A62" s="141">
        <v>23</v>
      </c>
      <c r="B62" s="96" t="s">
        <v>327</v>
      </c>
      <c r="C62" s="101"/>
      <c r="D62" s="101"/>
      <c r="E62" s="101"/>
      <c r="F62" s="101"/>
      <c r="G62" s="101"/>
      <c r="H62" s="101"/>
      <c r="I62" s="101"/>
      <c r="J62" s="101"/>
      <c r="K62" s="101">
        <v>40</v>
      </c>
      <c r="L62" s="101"/>
      <c r="M62" s="101">
        <f t="shared" si="3"/>
        <v>40</v>
      </c>
      <c r="N62" s="101">
        <v>40</v>
      </c>
      <c r="O62" s="101">
        <f t="shared" si="1"/>
        <v>0</v>
      </c>
      <c r="P62" s="101"/>
    </row>
    <row r="63" spans="1:16" s="98" customFormat="1" ht="21.9" customHeight="1">
      <c r="A63" s="141">
        <v>24</v>
      </c>
      <c r="B63" s="96" t="s">
        <v>472</v>
      </c>
      <c r="C63" s="101"/>
      <c r="D63" s="101"/>
      <c r="E63" s="101"/>
      <c r="F63" s="101"/>
      <c r="G63" s="101"/>
      <c r="H63" s="101"/>
      <c r="I63" s="101"/>
      <c r="J63" s="101"/>
      <c r="K63" s="101">
        <v>50</v>
      </c>
      <c r="L63" s="101"/>
      <c r="M63" s="101">
        <f t="shared" si="3"/>
        <v>50</v>
      </c>
      <c r="N63" s="101">
        <v>100</v>
      </c>
      <c r="O63" s="101">
        <f t="shared" si="1"/>
        <v>-50</v>
      </c>
      <c r="P63" s="101"/>
    </row>
    <row r="64" spans="1:16" s="98" customFormat="1" ht="21.9" customHeight="1">
      <c r="A64" s="141">
        <v>25</v>
      </c>
      <c r="B64" s="96" t="s">
        <v>473</v>
      </c>
      <c r="C64" s="101"/>
      <c r="D64" s="101"/>
      <c r="E64" s="101"/>
      <c r="F64" s="101"/>
      <c r="G64" s="101"/>
      <c r="H64" s="101"/>
      <c r="I64" s="101"/>
      <c r="J64" s="101"/>
      <c r="K64" s="101">
        <v>30</v>
      </c>
      <c r="L64" s="101"/>
      <c r="M64" s="101">
        <f t="shared" si="3"/>
        <v>30</v>
      </c>
      <c r="N64" s="101">
        <v>30</v>
      </c>
      <c r="O64" s="101">
        <f t="shared" si="1"/>
        <v>0</v>
      </c>
      <c r="P64" s="101"/>
    </row>
    <row r="65" spans="1:16" s="98" customFormat="1" ht="36" customHeight="1">
      <c r="A65" s="141">
        <v>26</v>
      </c>
      <c r="B65" s="96" t="s">
        <v>498</v>
      </c>
      <c r="C65" s="101"/>
      <c r="D65" s="101"/>
      <c r="E65" s="101"/>
      <c r="F65" s="101"/>
      <c r="G65" s="101"/>
      <c r="H65" s="101"/>
      <c r="I65" s="101"/>
      <c r="J65" s="101"/>
      <c r="K65" s="101">
        <v>30</v>
      </c>
      <c r="L65" s="101"/>
      <c r="M65" s="101">
        <f t="shared" si="3"/>
        <v>30</v>
      </c>
      <c r="N65" s="101">
        <v>30</v>
      </c>
      <c r="O65" s="101">
        <f t="shared" si="1"/>
        <v>0</v>
      </c>
      <c r="P65" s="101"/>
    </row>
    <row r="66" spans="1:16" s="98" customFormat="1" ht="21.9" customHeight="1">
      <c r="A66" s="141">
        <v>27</v>
      </c>
      <c r="B66" s="96" t="s">
        <v>474</v>
      </c>
      <c r="C66" s="101"/>
      <c r="D66" s="101"/>
      <c r="E66" s="101"/>
      <c r="F66" s="101"/>
      <c r="G66" s="101"/>
      <c r="H66" s="101"/>
      <c r="I66" s="101"/>
      <c r="J66" s="101"/>
      <c r="K66" s="101">
        <v>80</v>
      </c>
      <c r="L66" s="101"/>
      <c r="M66" s="101">
        <f t="shared" si="3"/>
        <v>80</v>
      </c>
      <c r="N66" s="101">
        <v>40</v>
      </c>
      <c r="O66" s="101">
        <f t="shared" si="1"/>
        <v>40</v>
      </c>
      <c r="P66" s="101"/>
    </row>
    <row r="67" spans="1:16" s="98" customFormat="1" ht="21.9" customHeight="1">
      <c r="A67" s="141">
        <v>28</v>
      </c>
      <c r="B67" s="96" t="s">
        <v>475</v>
      </c>
      <c r="C67" s="101"/>
      <c r="D67" s="101"/>
      <c r="E67" s="101"/>
      <c r="F67" s="101"/>
      <c r="G67" s="101"/>
      <c r="H67" s="101"/>
      <c r="I67" s="101"/>
      <c r="J67" s="101"/>
      <c r="K67" s="101">
        <v>150</v>
      </c>
      <c r="L67" s="101"/>
      <c r="M67" s="101">
        <f t="shared" si="3"/>
        <v>150</v>
      </c>
      <c r="N67" s="101">
        <v>30</v>
      </c>
      <c r="O67" s="101">
        <f t="shared" si="1"/>
        <v>120</v>
      </c>
      <c r="P67" s="101"/>
    </row>
    <row r="68" spans="1:16" s="98" customFormat="1" ht="21.9" customHeight="1">
      <c r="A68" s="141">
        <v>29</v>
      </c>
      <c r="B68" s="96" t="s">
        <v>476</v>
      </c>
      <c r="C68" s="101"/>
      <c r="D68" s="101"/>
      <c r="E68" s="101"/>
      <c r="F68" s="101"/>
      <c r="G68" s="101"/>
      <c r="H68" s="101"/>
      <c r="I68" s="101"/>
      <c r="J68" s="101">
        <f t="shared" ref="J68:M68" si="8">SUM(J69:J71)</f>
        <v>0</v>
      </c>
      <c r="K68" s="101">
        <f t="shared" si="8"/>
        <v>650</v>
      </c>
      <c r="L68" s="101">
        <f t="shared" si="8"/>
        <v>0</v>
      </c>
      <c r="M68" s="101">
        <f t="shared" si="8"/>
        <v>650</v>
      </c>
      <c r="N68" s="101">
        <v>550</v>
      </c>
      <c r="O68" s="101">
        <f t="shared" si="1"/>
        <v>100</v>
      </c>
      <c r="P68" s="101"/>
    </row>
    <row r="69" spans="1:16" s="98" customFormat="1" ht="36" customHeight="1">
      <c r="A69" s="141"/>
      <c r="B69" s="96" t="s">
        <v>477</v>
      </c>
      <c r="C69" s="101"/>
      <c r="D69" s="101"/>
      <c r="E69" s="101"/>
      <c r="F69" s="101"/>
      <c r="G69" s="101"/>
      <c r="H69" s="101"/>
      <c r="I69" s="101"/>
      <c r="J69" s="101"/>
      <c r="K69" s="101">
        <v>250</v>
      </c>
      <c r="L69" s="101"/>
      <c r="M69" s="101">
        <f t="shared" si="3"/>
        <v>250</v>
      </c>
      <c r="N69" s="101">
        <v>250</v>
      </c>
      <c r="O69" s="101">
        <f t="shared" si="1"/>
        <v>0</v>
      </c>
      <c r="P69" s="101"/>
    </row>
    <row r="70" spans="1:16" s="98" customFormat="1" ht="36" customHeight="1">
      <c r="A70" s="141"/>
      <c r="B70" s="96" t="s">
        <v>478</v>
      </c>
      <c r="C70" s="101"/>
      <c r="D70" s="101"/>
      <c r="E70" s="101"/>
      <c r="F70" s="101"/>
      <c r="G70" s="101"/>
      <c r="H70" s="101"/>
      <c r="I70" s="101"/>
      <c r="J70" s="101"/>
      <c r="K70" s="101">
        <v>200</v>
      </c>
      <c r="L70" s="101"/>
      <c r="M70" s="101">
        <f t="shared" si="3"/>
        <v>200</v>
      </c>
      <c r="N70" s="101">
        <v>300</v>
      </c>
      <c r="O70" s="101">
        <f t="shared" si="1"/>
        <v>-100</v>
      </c>
      <c r="P70" s="101"/>
    </row>
    <row r="71" spans="1:16" s="98" customFormat="1" ht="36" customHeight="1">
      <c r="A71" s="141"/>
      <c r="B71" s="96" t="s">
        <v>499</v>
      </c>
      <c r="C71" s="101"/>
      <c r="D71" s="101"/>
      <c r="E71" s="101"/>
      <c r="F71" s="101"/>
      <c r="G71" s="101"/>
      <c r="H71" s="101"/>
      <c r="I71" s="101"/>
      <c r="J71" s="101"/>
      <c r="K71" s="101">
        <v>200</v>
      </c>
      <c r="L71" s="101"/>
      <c r="M71" s="101">
        <f t="shared" si="3"/>
        <v>200</v>
      </c>
      <c r="N71" s="101"/>
      <c r="O71" s="101">
        <f t="shared" si="1"/>
        <v>200</v>
      </c>
      <c r="P71" s="101"/>
    </row>
    <row r="72" spans="1:16" s="98" customFormat="1" ht="21.9" customHeight="1">
      <c r="A72" s="141">
        <v>30</v>
      </c>
      <c r="B72" s="96" t="s">
        <v>479</v>
      </c>
      <c r="C72" s="101"/>
      <c r="D72" s="101"/>
      <c r="E72" s="101"/>
      <c r="F72" s="101"/>
      <c r="G72" s="101"/>
      <c r="H72" s="101"/>
      <c r="I72" s="101"/>
      <c r="J72" s="101"/>
      <c r="K72" s="101">
        <v>30</v>
      </c>
      <c r="L72" s="101"/>
      <c r="M72" s="101">
        <f t="shared" si="3"/>
        <v>30</v>
      </c>
      <c r="N72" s="101">
        <v>30</v>
      </c>
      <c r="O72" s="101">
        <f t="shared" si="1"/>
        <v>0</v>
      </c>
      <c r="P72" s="101"/>
    </row>
    <row r="73" spans="1:16" s="98" customFormat="1" ht="21.9" customHeight="1">
      <c r="A73" s="141">
        <v>31</v>
      </c>
      <c r="B73" s="96" t="s">
        <v>480</v>
      </c>
      <c r="C73" s="101"/>
      <c r="D73" s="101"/>
      <c r="E73" s="101"/>
      <c r="F73" s="101"/>
      <c r="G73" s="101"/>
      <c r="H73" s="101"/>
      <c r="I73" s="101"/>
      <c r="J73" s="101"/>
      <c r="K73" s="101">
        <v>40</v>
      </c>
      <c r="L73" s="101"/>
      <c r="M73" s="101">
        <f t="shared" si="3"/>
        <v>40</v>
      </c>
      <c r="N73" s="101">
        <v>40</v>
      </c>
      <c r="O73" s="101">
        <f t="shared" ref="O73:O91" si="9">M73-N73</f>
        <v>0</v>
      </c>
      <c r="P73" s="101"/>
    </row>
    <row r="74" spans="1:16" s="98" customFormat="1" ht="21.9" customHeight="1">
      <c r="A74" s="141">
        <v>32</v>
      </c>
      <c r="B74" s="96" t="s">
        <v>481</v>
      </c>
      <c r="C74" s="101"/>
      <c r="D74" s="101"/>
      <c r="E74" s="101"/>
      <c r="F74" s="101"/>
      <c r="G74" s="101"/>
      <c r="H74" s="101"/>
      <c r="I74" s="101"/>
      <c r="J74" s="101"/>
      <c r="K74" s="101">
        <v>30</v>
      </c>
      <c r="L74" s="101"/>
      <c r="M74" s="101">
        <f t="shared" si="3"/>
        <v>30</v>
      </c>
      <c r="N74" s="101">
        <v>30</v>
      </c>
      <c r="O74" s="101">
        <f t="shared" si="9"/>
        <v>0</v>
      </c>
      <c r="P74" s="101"/>
    </row>
    <row r="75" spans="1:16" s="98" customFormat="1" ht="21.9" customHeight="1">
      <c r="A75" s="141">
        <v>33</v>
      </c>
      <c r="B75" s="96" t="s">
        <v>500</v>
      </c>
      <c r="C75" s="101"/>
      <c r="D75" s="101"/>
      <c r="E75" s="101"/>
      <c r="F75" s="101"/>
      <c r="G75" s="101"/>
      <c r="H75" s="101"/>
      <c r="I75" s="101"/>
      <c r="J75" s="101"/>
      <c r="K75" s="101">
        <v>30</v>
      </c>
      <c r="L75" s="104"/>
      <c r="M75" s="101">
        <f t="shared" si="3"/>
        <v>30</v>
      </c>
      <c r="N75" s="101">
        <v>30</v>
      </c>
      <c r="O75" s="101">
        <f t="shared" si="9"/>
        <v>0</v>
      </c>
      <c r="P75" s="101"/>
    </row>
    <row r="76" spans="1:16" s="98" customFormat="1" ht="36" customHeight="1">
      <c r="A76" s="141">
        <v>34</v>
      </c>
      <c r="B76" s="96" t="s">
        <v>482</v>
      </c>
      <c r="C76" s="101"/>
      <c r="D76" s="101"/>
      <c r="E76" s="101"/>
      <c r="F76" s="101"/>
      <c r="G76" s="101"/>
      <c r="H76" s="101"/>
      <c r="I76" s="101"/>
      <c r="J76" s="101"/>
      <c r="K76" s="101">
        <v>400</v>
      </c>
      <c r="L76" s="101"/>
      <c r="M76" s="101">
        <f t="shared" ref="M76:M91" si="10">E76+K76+L76</f>
        <v>400</v>
      </c>
      <c r="N76" s="101">
        <v>400</v>
      </c>
      <c r="O76" s="101">
        <f t="shared" si="9"/>
        <v>0</v>
      </c>
      <c r="P76" s="101"/>
    </row>
    <row r="77" spans="1:16" s="98" customFormat="1" ht="36" customHeight="1">
      <c r="A77" s="141">
        <v>35</v>
      </c>
      <c r="B77" s="96" t="s">
        <v>483</v>
      </c>
      <c r="C77" s="101"/>
      <c r="D77" s="101"/>
      <c r="E77" s="101"/>
      <c r="F77" s="101"/>
      <c r="G77" s="101"/>
      <c r="H77" s="101"/>
      <c r="I77" s="101"/>
      <c r="J77" s="101"/>
      <c r="K77" s="101">
        <v>400</v>
      </c>
      <c r="L77" s="101"/>
      <c r="M77" s="101">
        <f t="shared" si="10"/>
        <v>400</v>
      </c>
      <c r="N77" s="101">
        <v>300</v>
      </c>
      <c r="O77" s="101">
        <f t="shared" si="9"/>
        <v>100</v>
      </c>
      <c r="P77" s="101"/>
    </row>
    <row r="78" spans="1:16" s="98" customFormat="1" ht="21.9" customHeight="1">
      <c r="A78" s="141">
        <v>36</v>
      </c>
      <c r="B78" s="96" t="s">
        <v>484</v>
      </c>
      <c r="C78" s="101"/>
      <c r="D78" s="101"/>
      <c r="E78" s="101"/>
      <c r="F78" s="101"/>
      <c r="G78" s="101"/>
      <c r="H78" s="101"/>
      <c r="I78" s="101"/>
      <c r="J78" s="101"/>
      <c r="K78" s="101">
        <v>100</v>
      </c>
      <c r="L78" s="101"/>
      <c r="M78" s="101">
        <f t="shared" si="10"/>
        <v>100</v>
      </c>
      <c r="N78" s="101">
        <v>100</v>
      </c>
      <c r="O78" s="101">
        <f t="shared" si="9"/>
        <v>0</v>
      </c>
      <c r="P78" s="101"/>
    </row>
    <row r="79" spans="1:16" s="98" customFormat="1" ht="21.9" customHeight="1">
      <c r="A79" s="141">
        <v>37</v>
      </c>
      <c r="B79" s="96" t="s">
        <v>485</v>
      </c>
      <c r="C79" s="101"/>
      <c r="D79" s="101"/>
      <c r="E79" s="101"/>
      <c r="F79" s="101"/>
      <c r="G79" s="101"/>
      <c r="H79" s="101"/>
      <c r="I79" s="101"/>
      <c r="J79" s="101"/>
      <c r="K79" s="101">
        <v>300</v>
      </c>
      <c r="L79" s="101"/>
      <c r="M79" s="101">
        <f t="shared" si="10"/>
        <v>300</v>
      </c>
      <c r="N79" s="101">
        <v>300</v>
      </c>
      <c r="O79" s="101">
        <f t="shared" si="9"/>
        <v>0</v>
      </c>
      <c r="P79" s="101"/>
    </row>
    <row r="80" spans="1:16" s="98" customFormat="1" ht="21.9" customHeight="1">
      <c r="A80" s="141">
        <v>38</v>
      </c>
      <c r="B80" s="96" t="s">
        <v>429</v>
      </c>
      <c r="C80" s="101"/>
      <c r="D80" s="101"/>
      <c r="E80" s="101"/>
      <c r="F80" s="101"/>
      <c r="G80" s="101"/>
      <c r="H80" s="101"/>
      <c r="I80" s="101"/>
      <c r="J80" s="101"/>
      <c r="K80" s="101">
        <v>40</v>
      </c>
      <c r="L80" s="101"/>
      <c r="M80" s="101">
        <f t="shared" si="10"/>
        <v>40</v>
      </c>
      <c r="N80" s="101">
        <v>40</v>
      </c>
      <c r="O80" s="101">
        <f t="shared" si="9"/>
        <v>0</v>
      </c>
      <c r="P80" s="101"/>
    </row>
    <row r="81" spans="1:16" s="98" customFormat="1" ht="21.9" customHeight="1">
      <c r="A81" s="141">
        <v>39</v>
      </c>
      <c r="B81" s="96" t="s">
        <v>486</v>
      </c>
      <c r="C81" s="101"/>
      <c r="D81" s="101"/>
      <c r="E81" s="101"/>
      <c r="F81" s="101"/>
      <c r="G81" s="101"/>
      <c r="H81" s="101"/>
      <c r="I81" s="101"/>
      <c r="J81" s="101"/>
      <c r="K81" s="101">
        <v>40</v>
      </c>
      <c r="L81" s="101"/>
      <c r="M81" s="101">
        <f t="shared" si="10"/>
        <v>40</v>
      </c>
      <c r="N81" s="101">
        <v>40</v>
      </c>
      <c r="O81" s="101">
        <f t="shared" si="9"/>
        <v>0</v>
      </c>
      <c r="P81" s="101"/>
    </row>
    <row r="82" spans="1:16" s="98" customFormat="1" ht="21.9" customHeight="1">
      <c r="A82" s="141">
        <v>40</v>
      </c>
      <c r="B82" s="96" t="s">
        <v>487</v>
      </c>
      <c r="C82" s="101"/>
      <c r="D82" s="101"/>
      <c r="E82" s="101"/>
      <c r="F82" s="101"/>
      <c r="G82" s="101"/>
      <c r="H82" s="101"/>
      <c r="I82" s="101"/>
      <c r="J82" s="101"/>
      <c r="K82" s="101">
        <v>150</v>
      </c>
      <c r="L82" s="101"/>
      <c r="M82" s="101">
        <f t="shared" si="10"/>
        <v>150</v>
      </c>
      <c r="N82" s="101">
        <v>150</v>
      </c>
      <c r="O82" s="101">
        <f t="shared" si="9"/>
        <v>0</v>
      </c>
      <c r="P82" s="101"/>
    </row>
    <row r="83" spans="1:16" s="98" customFormat="1" ht="21.9" customHeight="1">
      <c r="A83" s="141">
        <v>41</v>
      </c>
      <c r="B83" s="96" t="s">
        <v>488</v>
      </c>
      <c r="C83" s="101"/>
      <c r="D83" s="101"/>
      <c r="E83" s="101"/>
      <c r="F83" s="101"/>
      <c r="G83" s="101"/>
      <c r="H83" s="101"/>
      <c r="I83" s="101"/>
      <c r="J83" s="101"/>
      <c r="K83" s="101">
        <v>30</v>
      </c>
      <c r="L83" s="101"/>
      <c r="M83" s="101">
        <f t="shared" si="10"/>
        <v>30</v>
      </c>
      <c r="N83" s="101">
        <v>30</v>
      </c>
      <c r="O83" s="101">
        <f t="shared" si="9"/>
        <v>0</v>
      </c>
      <c r="P83" s="101"/>
    </row>
    <row r="84" spans="1:16" s="98" customFormat="1" ht="21.9" customHeight="1">
      <c r="A84" s="141">
        <v>42</v>
      </c>
      <c r="B84" s="96" t="s">
        <v>489</v>
      </c>
      <c r="C84" s="101"/>
      <c r="D84" s="101"/>
      <c r="E84" s="101"/>
      <c r="F84" s="101"/>
      <c r="G84" s="101"/>
      <c r="H84" s="101"/>
      <c r="I84" s="101"/>
      <c r="J84" s="101"/>
      <c r="K84" s="101">
        <v>30</v>
      </c>
      <c r="L84" s="101"/>
      <c r="M84" s="101">
        <f t="shared" si="10"/>
        <v>30</v>
      </c>
      <c r="N84" s="101">
        <v>30</v>
      </c>
      <c r="O84" s="101">
        <f t="shared" si="9"/>
        <v>0</v>
      </c>
      <c r="P84" s="101"/>
    </row>
    <row r="85" spans="1:16" s="98" customFormat="1" ht="21.9" customHeight="1">
      <c r="A85" s="141">
        <v>43</v>
      </c>
      <c r="B85" s="96" t="s">
        <v>490</v>
      </c>
      <c r="C85" s="101"/>
      <c r="D85" s="101"/>
      <c r="E85" s="101"/>
      <c r="F85" s="101"/>
      <c r="G85" s="101"/>
      <c r="H85" s="101"/>
      <c r="I85" s="101"/>
      <c r="J85" s="101"/>
      <c r="K85" s="101">
        <v>100</v>
      </c>
      <c r="L85" s="101"/>
      <c r="M85" s="101">
        <f t="shared" si="10"/>
        <v>100</v>
      </c>
      <c r="N85" s="101">
        <v>150</v>
      </c>
      <c r="O85" s="101">
        <f t="shared" si="9"/>
        <v>-50</v>
      </c>
      <c r="P85" s="101"/>
    </row>
    <row r="86" spans="1:16" s="98" customFormat="1" ht="21.9" customHeight="1">
      <c r="A86" s="141">
        <v>44</v>
      </c>
      <c r="B86" s="96" t="s">
        <v>491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>
        <f t="shared" si="10"/>
        <v>0</v>
      </c>
      <c r="N86" s="101">
        <v>300</v>
      </c>
      <c r="O86" s="101">
        <f t="shared" si="9"/>
        <v>-300</v>
      </c>
      <c r="P86" s="101"/>
    </row>
    <row r="87" spans="1:16" s="98" customFormat="1" ht="36" customHeight="1">
      <c r="A87" s="141">
        <v>45</v>
      </c>
      <c r="B87" s="96" t="s">
        <v>492</v>
      </c>
      <c r="C87" s="101"/>
      <c r="D87" s="101"/>
      <c r="E87" s="101"/>
      <c r="F87" s="101"/>
      <c r="G87" s="101"/>
      <c r="H87" s="101"/>
      <c r="I87" s="101"/>
      <c r="J87" s="101"/>
      <c r="K87" s="101">
        <v>150</v>
      </c>
      <c r="L87" s="101"/>
      <c r="M87" s="101">
        <f t="shared" si="10"/>
        <v>150</v>
      </c>
      <c r="N87" s="101">
        <v>150</v>
      </c>
      <c r="O87" s="101">
        <f t="shared" si="9"/>
        <v>0</v>
      </c>
      <c r="P87" s="101"/>
    </row>
    <row r="88" spans="1:16" s="98" customFormat="1" ht="36" customHeight="1">
      <c r="A88" s="141">
        <v>46</v>
      </c>
      <c r="B88" s="96" t="s">
        <v>493</v>
      </c>
      <c r="C88" s="101"/>
      <c r="D88" s="101"/>
      <c r="E88" s="101"/>
      <c r="F88" s="101"/>
      <c r="G88" s="101"/>
      <c r="H88" s="101"/>
      <c r="I88" s="101"/>
      <c r="J88" s="101"/>
      <c r="K88" s="101">
        <v>5375</v>
      </c>
      <c r="L88" s="101"/>
      <c r="M88" s="101">
        <f t="shared" si="10"/>
        <v>5375</v>
      </c>
      <c r="N88" s="101">
        <v>3590</v>
      </c>
      <c r="O88" s="101">
        <f t="shared" si="9"/>
        <v>1785</v>
      </c>
      <c r="P88" s="101"/>
    </row>
    <row r="89" spans="1:16" s="98" customFormat="1" ht="36" customHeight="1">
      <c r="A89" s="141">
        <v>47</v>
      </c>
      <c r="B89" s="96" t="s">
        <v>494</v>
      </c>
      <c r="C89" s="101"/>
      <c r="D89" s="101"/>
      <c r="E89" s="101"/>
      <c r="F89" s="101"/>
      <c r="G89" s="101"/>
      <c r="H89" s="101"/>
      <c r="I89" s="101"/>
      <c r="J89" s="101"/>
      <c r="K89" s="101">
        <v>360</v>
      </c>
      <c r="L89" s="101"/>
      <c r="M89" s="101">
        <f t="shared" si="10"/>
        <v>360</v>
      </c>
      <c r="N89" s="101">
        <v>360</v>
      </c>
      <c r="O89" s="101">
        <f t="shared" si="9"/>
        <v>0</v>
      </c>
      <c r="P89" s="101"/>
    </row>
    <row r="90" spans="1:16" s="98" customFormat="1" ht="21.9" customHeight="1">
      <c r="A90" s="141">
        <v>48</v>
      </c>
      <c r="B90" s="96" t="s">
        <v>495</v>
      </c>
      <c r="C90" s="101"/>
      <c r="D90" s="101"/>
      <c r="E90" s="101"/>
      <c r="F90" s="101"/>
      <c r="G90" s="101"/>
      <c r="H90" s="101"/>
      <c r="I90" s="101"/>
      <c r="J90" s="101"/>
      <c r="K90" s="101">
        <v>3000</v>
      </c>
      <c r="L90" s="101"/>
      <c r="M90" s="101">
        <f t="shared" si="10"/>
        <v>3000</v>
      </c>
      <c r="N90" s="101">
        <v>3000</v>
      </c>
      <c r="O90" s="101">
        <f t="shared" si="9"/>
        <v>0</v>
      </c>
      <c r="P90" s="101"/>
    </row>
    <row r="91" spans="1:16" s="98" customFormat="1" ht="21.9" customHeight="1">
      <c r="A91" s="141">
        <v>49</v>
      </c>
      <c r="B91" s="96" t="s">
        <v>496</v>
      </c>
      <c r="C91" s="101"/>
      <c r="D91" s="101"/>
      <c r="E91" s="101"/>
      <c r="F91" s="101"/>
      <c r="G91" s="101"/>
      <c r="H91" s="101"/>
      <c r="I91" s="101"/>
      <c r="J91" s="101"/>
      <c r="K91" s="101">
        <v>2500</v>
      </c>
      <c r="L91" s="101"/>
      <c r="M91" s="101">
        <f t="shared" si="10"/>
        <v>2500</v>
      </c>
      <c r="N91" s="101">
        <v>3000</v>
      </c>
      <c r="O91" s="101">
        <f t="shared" si="9"/>
        <v>-500</v>
      </c>
      <c r="P91" s="101"/>
    </row>
    <row r="92" spans="1:16" ht="26.25" customHeight="1">
      <c r="A92" s="165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203" t="s">
        <v>501</v>
      </c>
      <c r="N92" s="203"/>
      <c r="O92" s="203"/>
      <c r="P92" s="203"/>
    </row>
    <row r="93" spans="1:16" s="83" customFormat="1"/>
  </sheetData>
  <mergeCells count="15">
    <mergeCell ref="M92:P92"/>
    <mergeCell ref="P5:P6"/>
    <mergeCell ref="N4:P4"/>
    <mergeCell ref="L5:L6"/>
    <mergeCell ref="A1:P1"/>
    <mergeCell ref="A2:P2"/>
    <mergeCell ref="A5:A6"/>
    <mergeCell ref="B5:B6"/>
    <mergeCell ref="C5:D5"/>
    <mergeCell ref="E5:E6"/>
    <mergeCell ref="K5:K6"/>
    <mergeCell ref="M5:M6"/>
    <mergeCell ref="N5:N6"/>
    <mergeCell ref="O5:O6"/>
    <mergeCell ref="A3:P3"/>
  </mergeCells>
  <printOptions horizontalCentered="1"/>
  <pageMargins left="0" right="0" top="0.8" bottom="0.8" header="0.2" footer="0.2"/>
  <pageSetup paperSize="9" scale="96" orientation="landscape" r:id="rId1"/>
  <headerFooter>
    <oddFooter>&amp;C&amp;P (PL04)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33"/>
  <sheetViews>
    <sheetView topLeftCell="A19" workbookViewId="0">
      <selection activeCell="A22" sqref="A22"/>
    </sheetView>
  </sheetViews>
  <sheetFormatPr defaultRowHeight="15.6"/>
  <cols>
    <col min="1" max="1" width="4.19921875" style="42" customWidth="1"/>
    <col min="2" max="2" width="18.3984375" style="42" customWidth="1"/>
    <col min="3" max="3" width="9.5" style="42" customWidth="1"/>
    <col min="4" max="4" width="8.3984375" style="42" customWidth="1"/>
    <col min="5" max="5" width="8" style="42" customWidth="1"/>
    <col min="6" max="9" width="8.3984375" style="42" customWidth="1"/>
    <col min="10" max="10" width="7.69921875" style="42" customWidth="1"/>
    <col min="11" max="11" width="8.3984375" style="42" customWidth="1"/>
    <col min="12" max="12" width="9.8984375" style="42" customWidth="1"/>
    <col min="13" max="13" width="9.19921875" style="42" customWidth="1"/>
    <col min="14" max="14" width="8.3984375" style="42" customWidth="1"/>
    <col min="15" max="15" width="9.3984375" style="42" customWidth="1"/>
    <col min="16" max="249" width="8.69921875" style="42"/>
    <col min="250" max="250" width="4.19921875" style="42" customWidth="1"/>
    <col min="251" max="251" width="15" style="42" customWidth="1"/>
    <col min="252" max="252" width="9.5" style="42" customWidth="1"/>
    <col min="253" max="253" width="8.3984375" style="42" customWidth="1"/>
    <col min="254" max="254" width="8" style="42" customWidth="1"/>
    <col min="255" max="258" width="8.3984375" style="42" customWidth="1"/>
    <col min="259" max="259" width="7.69921875" style="42" customWidth="1"/>
    <col min="260" max="260" width="8.3984375" style="42" customWidth="1"/>
    <col min="261" max="261" width="9.8984375" style="42" customWidth="1"/>
    <col min="262" max="264" width="8.3984375" style="42" customWidth="1"/>
    <col min="265" max="505" width="8.69921875" style="42"/>
    <col min="506" max="506" width="4.19921875" style="42" customWidth="1"/>
    <col min="507" max="507" width="15" style="42" customWidth="1"/>
    <col min="508" max="508" width="9.5" style="42" customWidth="1"/>
    <col min="509" max="509" width="8.3984375" style="42" customWidth="1"/>
    <col min="510" max="510" width="8" style="42" customWidth="1"/>
    <col min="511" max="514" width="8.3984375" style="42" customWidth="1"/>
    <col min="515" max="515" width="7.69921875" style="42" customWidth="1"/>
    <col min="516" max="516" width="8.3984375" style="42" customWidth="1"/>
    <col min="517" max="517" width="9.8984375" style="42" customWidth="1"/>
    <col min="518" max="520" width="8.3984375" style="42" customWidth="1"/>
    <col min="521" max="761" width="8.69921875" style="42"/>
    <col min="762" max="762" width="4.19921875" style="42" customWidth="1"/>
    <col min="763" max="763" width="15" style="42" customWidth="1"/>
    <col min="764" max="764" width="9.5" style="42" customWidth="1"/>
    <col min="765" max="765" width="8.3984375" style="42" customWidth="1"/>
    <col min="766" max="766" width="8" style="42" customWidth="1"/>
    <col min="767" max="770" width="8.3984375" style="42" customWidth="1"/>
    <col min="771" max="771" width="7.69921875" style="42" customWidth="1"/>
    <col min="772" max="772" width="8.3984375" style="42" customWidth="1"/>
    <col min="773" max="773" width="9.8984375" style="42" customWidth="1"/>
    <col min="774" max="776" width="8.3984375" style="42" customWidth="1"/>
    <col min="777" max="1017" width="8.69921875" style="42"/>
    <col min="1018" max="1018" width="4.19921875" style="42" customWidth="1"/>
    <col min="1019" max="1019" width="15" style="42" customWidth="1"/>
    <col min="1020" max="1020" width="9.5" style="42" customWidth="1"/>
    <col min="1021" max="1021" width="8.3984375" style="42" customWidth="1"/>
    <col min="1022" max="1022" width="8" style="42" customWidth="1"/>
    <col min="1023" max="1026" width="8.3984375" style="42" customWidth="1"/>
    <col min="1027" max="1027" width="7.69921875" style="42" customWidth="1"/>
    <col min="1028" max="1028" width="8.3984375" style="42" customWidth="1"/>
    <col min="1029" max="1029" width="9.8984375" style="42" customWidth="1"/>
    <col min="1030" max="1032" width="8.3984375" style="42" customWidth="1"/>
    <col min="1033" max="1273" width="8.69921875" style="42"/>
    <col min="1274" max="1274" width="4.19921875" style="42" customWidth="1"/>
    <col min="1275" max="1275" width="15" style="42" customWidth="1"/>
    <col min="1276" max="1276" width="9.5" style="42" customWidth="1"/>
    <col min="1277" max="1277" width="8.3984375" style="42" customWidth="1"/>
    <col min="1278" max="1278" width="8" style="42" customWidth="1"/>
    <col min="1279" max="1282" width="8.3984375" style="42" customWidth="1"/>
    <col min="1283" max="1283" width="7.69921875" style="42" customWidth="1"/>
    <col min="1284" max="1284" width="8.3984375" style="42" customWidth="1"/>
    <col min="1285" max="1285" width="9.8984375" style="42" customWidth="1"/>
    <col min="1286" max="1288" width="8.3984375" style="42" customWidth="1"/>
    <col min="1289" max="1529" width="8.69921875" style="42"/>
    <col min="1530" max="1530" width="4.19921875" style="42" customWidth="1"/>
    <col min="1531" max="1531" width="15" style="42" customWidth="1"/>
    <col min="1532" max="1532" width="9.5" style="42" customWidth="1"/>
    <col min="1533" max="1533" width="8.3984375" style="42" customWidth="1"/>
    <col min="1534" max="1534" width="8" style="42" customWidth="1"/>
    <col min="1535" max="1538" width="8.3984375" style="42" customWidth="1"/>
    <col min="1539" max="1539" width="7.69921875" style="42" customWidth="1"/>
    <col min="1540" max="1540" width="8.3984375" style="42" customWidth="1"/>
    <col min="1541" max="1541" width="9.8984375" style="42" customWidth="1"/>
    <col min="1542" max="1544" width="8.3984375" style="42" customWidth="1"/>
    <col min="1545" max="1785" width="8.69921875" style="42"/>
    <col min="1786" max="1786" width="4.19921875" style="42" customWidth="1"/>
    <col min="1787" max="1787" width="15" style="42" customWidth="1"/>
    <col min="1788" max="1788" width="9.5" style="42" customWidth="1"/>
    <col min="1789" max="1789" width="8.3984375" style="42" customWidth="1"/>
    <col min="1790" max="1790" width="8" style="42" customWidth="1"/>
    <col min="1791" max="1794" width="8.3984375" style="42" customWidth="1"/>
    <col min="1795" max="1795" width="7.69921875" style="42" customWidth="1"/>
    <col min="1796" max="1796" width="8.3984375" style="42" customWidth="1"/>
    <col min="1797" max="1797" width="9.8984375" style="42" customWidth="1"/>
    <col min="1798" max="1800" width="8.3984375" style="42" customWidth="1"/>
    <col min="1801" max="2041" width="8.69921875" style="42"/>
    <col min="2042" max="2042" width="4.19921875" style="42" customWidth="1"/>
    <col min="2043" max="2043" width="15" style="42" customWidth="1"/>
    <col min="2044" max="2044" width="9.5" style="42" customWidth="1"/>
    <col min="2045" max="2045" width="8.3984375" style="42" customWidth="1"/>
    <col min="2046" max="2046" width="8" style="42" customWidth="1"/>
    <col min="2047" max="2050" width="8.3984375" style="42" customWidth="1"/>
    <col min="2051" max="2051" width="7.69921875" style="42" customWidth="1"/>
    <col min="2052" max="2052" width="8.3984375" style="42" customWidth="1"/>
    <col min="2053" max="2053" width="9.8984375" style="42" customWidth="1"/>
    <col min="2054" max="2056" width="8.3984375" style="42" customWidth="1"/>
    <col min="2057" max="2297" width="8.69921875" style="42"/>
    <col min="2298" max="2298" width="4.19921875" style="42" customWidth="1"/>
    <col min="2299" max="2299" width="15" style="42" customWidth="1"/>
    <col min="2300" max="2300" width="9.5" style="42" customWidth="1"/>
    <col min="2301" max="2301" width="8.3984375" style="42" customWidth="1"/>
    <col min="2302" max="2302" width="8" style="42" customWidth="1"/>
    <col min="2303" max="2306" width="8.3984375" style="42" customWidth="1"/>
    <col min="2307" max="2307" width="7.69921875" style="42" customWidth="1"/>
    <col min="2308" max="2308" width="8.3984375" style="42" customWidth="1"/>
    <col min="2309" max="2309" width="9.8984375" style="42" customWidth="1"/>
    <col min="2310" max="2312" width="8.3984375" style="42" customWidth="1"/>
    <col min="2313" max="2553" width="8.69921875" style="42"/>
    <col min="2554" max="2554" width="4.19921875" style="42" customWidth="1"/>
    <col min="2555" max="2555" width="15" style="42" customWidth="1"/>
    <col min="2556" max="2556" width="9.5" style="42" customWidth="1"/>
    <col min="2557" max="2557" width="8.3984375" style="42" customWidth="1"/>
    <col min="2558" max="2558" width="8" style="42" customWidth="1"/>
    <col min="2559" max="2562" width="8.3984375" style="42" customWidth="1"/>
    <col min="2563" max="2563" width="7.69921875" style="42" customWidth="1"/>
    <col min="2564" max="2564" width="8.3984375" style="42" customWidth="1"/>
    <col min="2565" max="2565" width="9.8984375" style="42" customWidth="1"/>
    <col min="2566" max="2568" width="8.3984375" style="42" customWidth="1"/>
    <col min="2569" max="2809" width="8.69921875" style="42"/>
    <col min="2810" max="2810" width="4.19921875" style="42" customWidth="1"/>
    <col min="2811" max="2811" width="15" style="42" customWidth="1"/>
    <col min="2812" max="2812" width="9.5" style="42" customWidth="1"/>
    <col min="2813" max="2813" width="8.3984375" style="42" customWidth="1"/>
    <col min="2814" max="2814" width="8" style="42" customWidth="1"/>
    <col min="2815" max="2818" width="8.3984375" style="42" customWidth="1"/>
    <col min="2819" max="2819" width="7.69921875" style="42" customWidth="1"/>
    <col min="2820" max="2820" width="8.3984375" style="42" customWidth="1"/>
    <col min="2821" max="2821" width="9.8984375" style="42" customWidth="1"/>
    <col min="2822" max="2824" width="8.3984375" style="42" customWidth="1"/>
    <col min="2825" max="3065" width="8.69921875" style="42"/>
    <col min="3066" max="3066" width="4.19921875" style="42" customWidth="1"/>
    <col min="3067" max="3067" width="15" style="42" customWidth="1"/>
    <col min="3068" max="3068" width="9.5" style="42" customWidth="1"/>
    <col min="3069" max="3069" width="8.3984375" style="42" customWidth="1"/>
    <col min="3070" max="3070" width="8" style="42" customWidth="1"/>
    <col min="3071" max="3074" width="8.3984375" style="42" customWidth="1"/>
    <col min="3075" max="3075" width="7.69921875" style="42" customWidth="1"/>
    <col min="3076" max="3076" width="8.3984375" style="42" customWidth="1"/>
    <col min="3077" max="3077" width="9.8984375" style="42" customWidth="1"/>
    <col min="3078" max="3080" width="8.3984375" style="42" customWidth="1"/>
    <col min="3081" max="3321" width="8.69921875" style="42"/>
    <col min="3322" max="3322" width="4.19921875" style="42" customWidth="1"/>
    <col min="3323" max="3323" width="15" style="42" customWidth="1"/>
    <col min="3324" max="3324" width="9.5" style="42" customWidth="1"/>
    <col min="3325" max="3325" width="8.3984375" style="42" customWidth="1"/>
    <col min="3326" max="3326" width="8" style="42" customWidth="1"/>
    <col min="3327" max="3330" width="8.3984375" style="42" customWidth="1"/>
    <col min="3331" max="3331" width="7.69921875" style="42" customWidth="1"/>
    <col min="3332" max="3332" width="8.3984375" style="42" customWidth="1"/>
    <col min="3333" max="3333" width="9.8984375" style="42" customWidth="1"/>
    <col min="3334" max="3336" width="8.3984375" style="42" customWidth="1"/>
    <col min="3337" max="3577" width="8.69921875" style="42"/>
    <col min="3578" max="3578" width="4.19921875" style="42" customWidth="1"/>
    <col min="3579" max="3579" width="15" style="42" customWidth="1"/>
    <col min="3580" max="3580" width="9.5" style="42" customWidth="1"/>
    <col min="3581" max="3581" width="8.3984375" style="42" customWidth="1"/>
    <col min="3582" max="3582" width="8" style="42" customWidth="1"/>
    <col min="3583" max="3586" width="8.3984375" style="42" customWidth="1"/>
    <col min="3587" max="3587" width="7.69921875" style="42" customWidth="1"/>
    <col min="3588" max="3588" width="8.3984375" style="42" customWidth="1"/>
    <col min="3589" max="3589" width="9.8984375" style="42" customWidth="1"/>
    <col min="3590" max="3592" width="8.3984375" style="42" customWidth="1"/>
    <col min="3593" max="3833" width="8.69921875" style="42"/>
    <col min="3834" max="3834" width="4.19921875" style="42" customWidth="1"/>
    <col min="3835" max="3835" width="15" style="42" customWidth="1"/>
    <col min="3836" max="3836" width="9.5" style="42" customWidth="1"/>
    <col min="3837" max="3837" width="8.3984375" style="42" customWidth="1"/>
    <col min="3838" max="3838" width="8" style="42" customWidth="1"/>
    <col min="3839" max="3842" width="8.3984375" style="42" customWidth="1"/>
    <col min="3843" max="3843" width="7.69921875" style="42" customWidth="1"/>
    <col min="3844" max="3844" width="8.3984375" style="42" customWidth="1"/>
    <col min="3845" max="3845" width="9.8984375" style="42" customWidth="1"/>
    <col min="3846" max="3848" width="8.3984375" style="42" customWidth="1"/>
    <col min="3849" max="4089" width="8.69921875" style="42"/>
    <col min="4090" max="4090" width="4.19921875" style="42" customWidth="1"/>
    <col min="4091" max="4091" width="15" style="42" customWidth="1"/>
    <col min="4092" max="4092" width="9.5" style="42" customWidth="1"/>
    <col min="4093" max="4093" width="8.3984375" style="42" customWidth="1"/>
    <col min="4094" max="4094" width="8" style="42" customWidth="1"/>
    <col min="4095" max="4098" width="8.3984375" style="42" customWidth="1"/>
    <col min="4099" max="4099" width="7.69921875" style="42" customWidth="1"/>
    <col min="4100" max="4100" width="8.3984375" style="42" customWidth="1"/>
    <col min="4101" max="4101" width="9.8984375" style="42" customWidth="1"/>
    <col min="4102" max="4104" width="8.3984375" style="42" customWidth="1"/>
    <col min="4105" max="4345" width="8.69921875" style="42"/>
    <col min="4346" max="4346" width="4.19921875" style="42" customWidth="1"/>
    <col min="4347" max="4347" width="15" style="42" customWidth="1"/>
    <col min="4348" max="4348" width="9.5" style="42" customWidth="1"/>
    <col min="4349" max="4349" width="8.3984375" style="42" customWidth="1"/>
    <col min="4350" max="4350" width="8" style="42" customWidth="1"/>
    <col min="4351" max="4354" width="8.3984375" style="42" customWidth="1"/>
    <col min="4355" max="4355" width="7.69921875" style="42" customWidth="1"/>
    <col min="4356" max="4356" width="8.3984375" style="42" customWidth="1"/>
    <col min="4357" max="4357" width="9.8984375" style="42" customWidth="1"/>
    <col min="4358" max="4360" width="8.3984375" style="42" customWidth="1"/>
    <col min="4361" max="4601" width="8.69921875" style="42"/>
    <col min="4602" max="4602" width="4.19921875" style="42" customWidth="1"/>
    <col min="4603" max="4603" width="15" style="42" customWidth="1"/>
    <col min="4604" max="4604" width="9.5" style="42" customWidth="1"/>
    <col min="4605" max="4605" width="8.3984375" style="42" customWidth="1"/>
    <col min="4606" max="4606" width="8" style="42" customWidth="1"/>
    <col min="4607" max="4610" width="8.3984375" style="42" customWidth="1"/>
    <col min="4611" max="4611" width="7.69921875" style="42" customWidth="1"/>
    <col min="4612" max="4612" width="8.3984375" style="42" customWidth="1"/>
    <col min="4613" max="4613" width="9.8984375" style="42" customWidth="1"/>
    <col min="4614" max="4616" width="8.3984375" style="42" customWidth="1"/>
    <col min="4617" max="4857" width="8.69921875" style="42"/>
    <col min="4858" max="4858" width="4.19921875" style="42" customWidth="1"/>
    <col min="4859" max="4859" width="15" style="42" customWidth="1"/>
    <col min="4860" max="4860" width="9.5" style="42" customWidth="1"/>
    <col min="4861" max="4861" width="8.3984375" style="42" customWidth="1"/>
    <col min="4862" max="4862" width="8" style="42" customWidth="1"/>
    <col min="4863" max="4866" width="8.3984375" style="42" customWidth="1"/>
    <col min="4867" max="4867" width="7.69921875" style="42" customWidth="1"/>
    <col min="4868" max="4868" width="8.3984375" style="42" customWidth="1"/>
    <col min="4869" max="4869" width="9.8984375" style="42" customWidth="1"/>
    <col min="4870" max="4872" width="8.3984375" style="42" customWidth="1"/>
    <col min="4873" max="5113" width="8.69921875" style="42"/>
    <col min="5114" max="5114" width="4.19921875" style="42" customWidth="1"/>
    <col min="5115" max="5115" width="15" style="42" customWidth="1"/>
    <col min="5116" max="5116" width="9.5" style="42" customWidth="1"/>
    <col min="5117" max="5117" width="8.3984375" style="42" customWidth="1"/>
    <col min="5118" max="5118" width="8" style="42" customWidth="1"/>
    <col min="5119" max="5122" width="8.3984375" style="42" customWidth="1"/>
    <col min="5123" max="5123" width="7.69921875" style="42" customWidth="1"/>
    <col min="5124" max="5124" width="8.3984375" style="42" customWidth="1"/>
    <col min="5125" max="5125" width="9.8984375" style="42" customWidth="1"/>
    <col min="5126" max="5128" width="8.3984375" style="42" customWidth="1"/>
    <col min="5129" max="5369" width="8.69921875" style="42"/>
    <col min="5370" max="5370" width="4.19921875" style="42" customWidth="1"/>
    <col min="5371" max="5371" width="15" style="42" customWidth="1"/>
    <col min="5372" max="5372" width="9.5" style="42" customWidth="1"/>
    <col min="5373" max="5373" width="8.3984375" style="42" customWidth="1"/>
    <col min="5374" max="5374" width="8" style="42" customWidth="1"/>
    <col min="5375" max="5378" width="8.3984375" style="42" customWidth="1"/>
    <col min="5379" max="5379" width="7.69921875" style="42" customWidth="1"/>
    <col min="5380" max="5380" width="8.3984375" style="42" customWidth="1"/>
    <col min="5381" max="5381" width="9.8984375" style="42" customWidth="1"/>
    <col min="5382" max="5384" width="8.3984375" style="42" customWidth="1"/>
    <col min="5385" max="5625" width="8.69921875" style="42"/>
    <col min="5626" max="5626" width="4.19921875" style="42" customWidth="1"/>
    <col min="5627" max="5627" width="15" style="42" customWidth="1"/>
    <col min="5628" max="5628" width="9.5" style="42" customWidth="1"/>
    <col min="5629" max="5629" width="8.3984375" style="42" customWidth="1"/>
    <col min="5630" max="5630" width="8" style="42" customWidth="1"/>
    <col min="5631" max="5634" width="8.3984375" style="42" customWidth="1"/>
    <col min="5635" max="5635" width="7.69921875" style="42" customWidth="1"/>
    <col min="5636" max="5636" width="8.3984375" style="42" customWidth="1"/>
    <col min="5637" max="5637" width="9.8984375" style="42" customWidth="1"/>
    <col min="5638" max="5640" width="8.3984375" style="42" customWidth="1"/>
    <col min="5641" max="5881" width="8.69921875" style="42"/>
    <col min="5882" max="5882" width="4.19921875" style="42" customWidth="1"/>
    <col min="5883" max="5883" width="15" style="42" customWidth="1"/>
    <col min="5884" max="5884" width="9.5" style="42" customWidth="1"/>
    <col min="5885" max="5885" width="8.3984375" style="42" customWidth="1"/>
    <col min="5886" max="5886" width="8" style="42" customWidth="1"/>
    <col min="5887" max="5890" width="8.3984375" style="42" customWidth="1"/>
    <col min="5891" max="5891" width="7.69921875" style="42" customWidth="1"/>
    <col min="5892" max="5892" width="8.3984375" style="42" customWidth="1"/>
    <col min="5893" max="5893" width="9.8984375" style="42" customWidth="1"/>
    <col min="5894" max="5896" width="8.3984375" style="42" customWidth="1"/>
    <col min="5897" max="6137" width="8.69921875" style="42"/>
    <col min="6138" max="6138" width="4.19921875" style="42" customWidth="1"/>
    <col min="6139" max="6139" width="15" style="42" customWidth="1"/>
    <col min="6140" max="6140" width="9.5" style="42" customWidth="1"/>
    <col min="6141" max="6141" width="8.3984375" style="42" customWidth="1"/>
    <col min="6142" max="6142" width="8" style="42" customWidth="1"/>
    <col min="6143" max="6146" width="8.3984375" style="42" customWidth="1"/>
    <col min="6147" max="6147" width="7.69921875" style="42" customWidth="1"/>
    <col min="6148" max="6148" width="8.3984375" style="42" customWidth="1"/>
    <col min="6149" max="6149" width="9.8984375" style="42" customWidth="1"/>
    <col min="6150" max="6152" width="8.3984375" style="42" customWidth="1"/>
    <col min="6153" max="6393" width="8.69921875" style="42"/>
    <col min="6394" max="6394" width="4.19921875" style="42" customWidth="1"/>
    <col min="6395" max="6395" width="15" style="42" customWidth="1"/>
    <col min="6396" max="6396" width="9.5" style="42" customWidth="1"/>
    <col min="6397" max="6397" width="8.3984375" style="42" customWidth="1"/>
    <col min="6398" max="6398" width="8" style="42" customWidth="1"/>
    <col min="6399" max="6402" width="8.3984375" style="42" customWidth="1"/>
    <col min="6403" max="6403" width="7.69921875" style="42" customWidth="1"/>
    <col min="6404" max="6404" width="8.3984375" style="42" customWidth="1"/>
    <col min="6405" max="6405" width="9.8984375" style="42" customWidth="1"/>
    <col min="6406" max="6408" width="8.3984375" style="42" customWidth="1"/>
    <col min="6409" max="6649" width="8.69921875" style="42"/>
    <col min="6650" max="6650" width="4.19921875" style="42" customWidth="1"/>
    <col min="6651" max="6651" width="15" style="42" customWidth="1"/>
    <col min="6652" max="6652" width="9.5" style="42" customWidth="1"/>
    <col min="6653" max="6653" width="8.3984375" style="42" customWidth="1"/>
    <col min="6654" max="6654" width="8" style="42" customWidth="1"/>
    <col min="6655" max="6658" width="8.3984375" style="42" customWidth="1"/>
    <col min="6659" max="6659" width="7.69921875" style="42" customWidth="1"/>
    <col min="6660" max="6660" width="8.3984375" style="42" customWidth="1"/>
    <col min="6661" max="6661" width="9.8984375" style="42" customWidth="1"/>
    <col min="6662" max="6664" width="8.3984375" style="42" customWidth="1"/>
    <col min="6665" max="6905" width="8.69921875" style="42"/>
    <col min="6906" max="6906" width="4.19921875" style="42" customWidth="1"/>
    <col min="6907" max="6907" width="15" style="42" customWidth="1"/>
    <col min="6908" max="6908" width="9.5" style="42" customWidth="1"/>
    <col min="6909" max="6909" width="8.3984375" style="42" customWidth="1"/>
    <col min="6910" max="6910" width="8" style="42" customWidth="1"/>
    <col min="6911" max="6914" width="8.3984375" style="42" customWidth="1"/>
    <col min="6915" max="6915" width="7.69921875" style="42" customWidth="1"/>
    <col min="6916" max="6916" width="8.3984375" style="42" customWidth="1"/>
    <col min="6917" max="6917" width="9.8984375" style="42" customWidth="1"/>
    <col min="6918" max="6920" width="8.3984375" style="42" customWidth="1"/>
    <col min="6921" max="7161" width="8.69921875" style="42"/>
    <col min="7162" max="7162" width="4.19921875" style="42" customWidth="1"/>
    <col min="7163" max="7163" width="15" style="42" customWidth="1"/>
    <col min="7164" max="7164" width="9.5" style="42" customWidth="1"/>
    <col min="7165" max="7165" width="8.3984375" style="42" customWidth="1"/>
    <col min="7166" max="7166" width="8" style="42" customWidth="1"/>
    <col min="7167" max="7170" width="8.3984375" style="42" customWidth="1"/>
    <col min="7171" max="7171" width="7.69921875" style="42" customWidth="1"/>
    <col min="7172" max="7172" width="8.3984375" style="42" customWidth="1"/>
    <col min="7173" max="7173" width="9.8984375" style="42" customWidth="1"/>
    <col min="7174" max="7176" width="8.3984375" style="42" customWidth="1"/>
    <col min="7177" max="7417" width="8.69921875" style="42"/>
    <col min="7418" max="7418" width="4.19921875" style="42" customWidth="1"/>
    <col min="7419" max="7419" width="15" style="42" customWidth="1"/>
    <col min="7420" max="7420" width="9.5" style="42" customWidth="1"/>
    <col min="7421" max="7421" width="8.3984375" style="42" customWidth="1"/>
    <col min="7422" max="7422" width="8" style="42" customWidth="1"/>
    <col min="7423" max="7426" width="8.3984375" style="42" customWidth="1"/>
    <col min="7427" max="7427" width="7.69921875" style="42" customWidth="1"/>
    <col min="7428" max="7428" width="8.3984375" style="42" customWidth="1"/>
    <col min="7429" max="7429" width="9.8984375" style="42" customWidth="1"/>
    <col min="7430" max="7432" width="8.3984375" style="42" customWidth="1"/>
    <col min="7433" max="7673" width="8.69921875" style="42"/>
    <col min="7674" max="7674" width="4.19921875" style="42" customWidth="1"/>
    <col min="7675" max="7675" width="15" style="42" customWidth="1"/>
    <col min="7676" max="7676" width="9.5" style="42" customWidth="1"/>
    <col min="7677" max="7677" width="8.3984375" style="42" customWidth="1"/>
    <col min="7678" max="7678" width="8" style="42" customWidth="1"/>
    <col min="7679" max="7682" width="8.3984375" style="42" customWidth="1"/>
    <col min="7683" max="7683" width="7.69921875" style="42" customWidth="1"/>
    <col min="7684" max="7684" width="8.3984375" style="42" customWidth="1"/>
    <col min="7685" max="7685" width="9.8984375" style="42" customWidth="1"/>
    <col min="7686" max="7688" width="8.3984375" style="42" customWidth="1"/>
    <col min="7689" max="7929" width="8.69921875" style="42"/>
    <col min="7930" max="7930" width="4.19921875" style="42" customWidth="1"/>
    <col min="7931" max="7931" width="15" style="42" customWidth="1"/>
    <col min="7932" max="7932" width="9.5" style="42" customWidth="1"/>
    <col min="7933" max="7933" width="8.3984375" style="42" customWidth="1"/>
    <col min="7934" max="7934" width="8" style="42" customWidth="1"/>
    <col min="7935" max="7938" width="8.3984375" style="42" customWidth="1"/>
    <col min="7939" max="7939" width="7.69921875" style="42" customWidth="1"/>
    <col min="7940" max="7940" width="8.3984375" style="42" customWidth="1"/>
    <col min="7941" max="7941" width="9.8984375" style="42" customWidth="1"/>
    <col min="7942" max="7944" width="8.3984375" style="42" customWidth="1"/>
    <col min="7945" max="8185" width="8.69921875" style="42"/>
    <col min="8186" max="8186" width="4.19921875" style="42" customWidth="1"/>
    <col min="8187" max="8187" width="15" style="42" customWidth="1"/>
    <col min="8188" max="8188" width="9.5" style="42" customWidth="1"/>
    <col min="8189" max="8189" width="8.3984375" style="42" customWidth="1"/>
    <col min="8190" max="8190" width="8" style="42" customWidth="1"/>
    <col min="8191" max="8194" width="8.3984375" style="42" customWidth="1"/>
    <col min="8195" max="8195" width="7.69921875" style="42" customWidth="1"/>
    <col min="8196" max="8196" width="8.3984375" style="42" customWidth="1"/>
    <col min="8197" max="8197" width="9.8984375" style="42" customWidth="1"/>
    <col min="8198" max="8200" width="8.3984375" style="42" customWidth="1"/>
    <col min="8201" max="8441" width="8.69921875" style="42"/>
    <col min="8442" max="8442" width="4.19921875" style="42" customWidth="1"/>
    <col min="8443" max="8443" width="15" style="42" customWidth="1"/>
    <col min="8444" max="8444" width="9.5" style="42" customWidth="1"/>
    <col min="8445" max="8445" width="8.3984375" style="42" customWidth="1"/>
    <col min="8446" max="8446" width="8" style="42" customWidth="1"/>
    <col min="8447" max="8450" width="8.3984375" style="42" customWidth="1"/>
    <col min="8451" max="8451" width="7.69921875" style="42" customWidth="1"/>
    <col min="8452" max="8452" width="8.3984375" style="42" customWidth="1"/>
    <col min="8453" max="8453" width="9.8984375" style="42" customWidth="1"/>
    <col min="8454" max="8456" width="8.3984375" style="42" customWidth="1"/>
    <col min="8457" max="8697" width="8.69921875" style="42"/>
    <col min="8698" max="8698" width="4.19921875" style="42" customWidth="1"/>
    <col min="8699" max="8699" width="15" style="42" customWidth="1"/>
    <col min="8700" max="8700" width="9.5" style="42" customWidth="1"/>
    <col min="8701" max="8701" width="8.3984375" style="42" customWidth="1"/>
    <col min="8702" max="8702" width="8" style="42" customWidth="1"/>
    <col min="8703" max="8706" width="8.3984375" style="42" customWidth="1"/>
    <col min="8707" max="8707" width="7.69921875" style="42" customWidth="1"/>
    <col min="8708" max="8708" width="8.3984375" style="42" customWidth="1"/>
    <col min="8709" max="8709" width="9.8984375" style="42" customWidth="1"/>
    <col min="8710" max="8712" width="8.3984375" style="42" customWidth="1"/>
    <col min="8713" max="8953" width="8.69921875" style="42"/>
    <col min="8954" max="8954" width="4.19921875" style="42" customWidth="1"/>
    <col min="8955" max="8955" width="15" style="42" customWidth="1"/>
    <col min="8956" max="8956" width="9.5" style="42" customWidth="1"/>
    <col min="8957" max="8957" width="8.3984375" style="42" customWidth="1"/>
    <col min="8958" max="8958" width="8" style="42" customWidth="1"/>
    <col min="8959" max="8962" width="8.3984375" style="42" customWidth="1"/>
    <col min="8963" max="8963" width="7.69921875" style="42" customWidth="1"/>
    <col min="8964" max="8964" width="8.3984375" style="42" customWidth="1"/>
    <col min="8965" max="8965" width="9.8984375" style="42" customWidth="1"/>
    <col min="8966" max="8968" width="8.3984375" style="42" customWidth="1"/>
    <col min="8969" max="9209" width="8.69921875" style="42"/>
    <col min="9210" max="9210" width="4.19921875" style="42" customWidth="1"/>
    <col min="9211" max="9211" width="15" style="42" customWidth="1"/>
    <col min="9212" max="9212" width="9.5" style="42" customWidth="1"/>
    <col min="9213" max="9213" width="8.3984375" style="42" customWidth="1"/>
    <col min="9214" max="9214" width="8" style="42" customWidth="1"/>
    <col min="9215" max="9218" width="8.3984375" style="42" customWidth="1"/>
    <col min="9219" max="9219" width="7.69921875" style="42" customWidth="1"/>
    <col min="9220" max="9220" width="8.3984375" style="42" customWidth="1"/>
    <col min="9221" max="9221" width="9.8984375" style="42" customWidth="1"/>
    <col min="9222" max="9224" width="8.3984375" style="42" customWidth="1"/>
    <col min="9225" max="9465" width="8.69921875" style="42"/>
    <col min="9466" max="9466" width="4.19921875" style="42" customWidth="1"/>
    <col min="9467" max="9467" width="15" style="42" customWidth="1"/>
    <col min="9468" max="9468" width="9.5" style="42" customWidth="1"/>
    <col min="9469" max="9469" width="8.3984375" style="42" customWidth="1"/>
    <col min="9470" max="9470" width="8" style="42" customWidth="1"/>
    <col min="9471" max="9474" width="8.3984375" style="42" customWidth="1"/>
    <col min="9475" max="9475" width="7.69921875" style="42" customWidth="1"/>
    <col min="9476" max="9476" width="8.3984375" style="42" customWidth="1"/>
    <col min="9477" max="9477" width="9.8984375" style="42" customWidth="1"/>
    <col min="9478" max="9480" width="8.3984375" style="42" customWidth="1"/>
    <col min="9481" max="9721" width="8.69921875" style="42"/>
    <col min="9722" max="9722" width="4.19921875" style="42" customWidth="1"/>
    <col min="9723" max="9723" width="15" style="42" customWidth="1"/>
    <col min="9724" max="9724" width="9.5" style="42" customWidth="1"/>
    <col min="9725" max="9725" width="8.3984375" style="42" customWidth="1"/>
    <col min="9726" max="9726" width="8" style="42" customWidth="1"/>
    <col min="9727" max="9730" width="8.3984375" style="42" customWidth="1"/>
    <col min="9731" max="9731" width="7.69921875" style="42" customWidth="1"/>
    <col min="9732" max="9732" width="8.3984375" style="42" customWidth="1"/>
    <col min="9733" max="9733" width="9.8984375" style="42" customWidth="1"/>
    <col min="9734" max="9736" width="8.3984375" style="42" customWidth="1"/>
    <col min="9737" max="9977" width="8.69921875" style="42"/>
    <col min="9978" max="9978" width="4.19921875" style="42" customWidth="1"/>
    <col min="9979" max="9979" width="15" style="42" customWidth="1"/>
    <col min="9980" max="9980" width="9.5" style="42" customWidth="1"/>
    <col min="9981" max="9981" width="8.3984375" style="42" customWidth="1"/>
    <col min="9982" max="9982" width="8" style="42" customWidth="1"/>
    <col min="9983" max="9986" width="8.3984375" style="42" customWidth="1"/>
    <col min="9987" max="9987" width="7.69921875" style="42" customWidth="1"/>
    <col min="9988" max="9988" width="8.3984375" style="42" customWidth="1"/>
    <col min="9989" max="9989" width="9.8984375" style="42" customWidth="1"/>
    <col min="9990" max="9992" width="8.3984375" style="42" customWidth="1"/>
    <col min="9993" max="10233" width="8.69921875" style="42"/>
    <col min="10234" max="10234" width="4.19921875" style="42" customWidth="1"/>
    <col min="10235" max="10235" width="15" style="42" customWidth="1"/>
    <col min="10236" max="10236" width="9.5" style="42" customWidth="1"/>
    <col min="10237" max="10237" width="8.3984375" style="42" customWidth="1"/>
    <col min="10238" max="10238" width="8" style="42" customWidth="1"/>
    <col min="10239" max="10242" width="8.3984375" style="42" customWidth="1"/>
    <col min="10243" max="10243" width="7.69921875" style="42" customWidth="1"/>
    <col min="10244" max="10244" width="8.3984375" style="42" customWidth="1"/>
    <col min="10245" max="10245" width="9.8984375" style="42" customWidth="1"/>
    <col min="10246" max="10248" width="8.3984375" style="42" customWidth="1"/>
    <col min="10249" max="10489" width="8.69921875" style="42"/>
    <col min="10490" max="10490" width="4.19921875" style="42" customWidth="1"/>
    <col min="10491" max="10491" width="15" style="42" customWidth="1"/>
    <col min="10492" max="10492" width="9.5" style="42" customWidth="1"/>
    <col min="10493" max="10493" width="8.3984375" style="42" customWidth="1"/>
    <col min="10494" max="10494" width="8" style="42" customWidth="1"/>
    <col min="10495" max="10498" width="8.3984375" style="42" customWidth="1"/>
    <col min="10499" max="10499" width="7.69921875" style="42" customWidth="1"/>
    <col min="10500" max="10500" width="8.3984375" style="42" customWidth="1"/>
    <col min="10501" max="10501" width="9.8984375" style="42" customWidth="1"/>
    <col min="10502" max="10504" width="8.3984375" style="42" customWidth="1"/>
    <col min="10505" max="10745" width="8.69921875" style="42"/>
    <col min="10746" max="10746" width="4.19921875" style="42" customWidth="1"/>
    <col min="10747" max="10747" width="15" style="42" customWidth="1"/>
    <col min="10748" max="10748" width="9.5" style="42" customWidth="1"/>
    <col min="10749" max="10749" width="8.3984375" style="42" customWidth="1"/>
    <col min="10750" max="10750" width="8" style="42" customWidth="1"/>
    <col min="10751" max="10754" width="8.3984375" style="42" customWidth="1"/>
    <col min="10755" max="10755" width="7.69921875" style="42" customWidth="1"/>
    <col min="10756" max="10756" width="8.3984375" style="42" customWidth="1"/>
    <col min="10757" max="10757" width="9.8984375" style="42" customWidth="1"/>
    <col min="10758" max="10760" width="8.3984375" style="42" customWidth="1"/>
    <col min="10761" max="11001" width="8.69921875" style="42"/>
    <col min="11002" max="11002" width="4.19921875" style="42" customWidth="1"/>
    <col min="11003" max="11003" width="15" style="42" customWidth="1"/>
    <col min="11004" max="11004" width="9.5" style="42" customWidth="1"/>
    <col min="11005" max="11005" width="8.3984375" style="42" customWidth="1"/>
    <col min="11006" max="11006" width="8" style="42" customWidth="1"/>
    <col min="11007" max="11010" width="8.3984375" style="42" customWidth="1"/>
    <col min="11011" max="11011" width="7.69921875" style="42" customWidth="1"/>
    <col min="11012" max="11012" width="8.3984375" style="42" customWidth="1"/>
    <col min="11013" max="11013" width="9.8984375" style="42" customWidth="1"/>
    <col min="11014" max="11016" width="8.3984375" style="42" customWidth="1"/>
    <col min="11017" max="11257" width="8.69921875" style="42"/>
    <col min="11258" max="11258" width="4.19921875" style="42" customWidth="1"/>
    <col min="11259" max="11259" width="15" style="42" customWidth="1"/>
    <col min="11260" max="11260" width="9.5" style="42" customWidth="1"/>
    <col min="11261" max="11261" width="8.3984375" style="42" customWidth="1"/>
    <col min="11262" max="11262" width="8" style="42" customWidth="1"/>
    <col min="11263" max="11266" width="8.3984375" style="42" customWidth="1"/>
    <col min="11267" max="11267" width="7.69921875" style="42" customWidth="1"/>
    <col min="11268" max="11268" width="8.3984375" style="42" customWidth="1"/>
    <col min="11269" max="11269" width="9.8984375" style="42" customWidth="1"/>
    <col min="11270" max="11272" width="8.3984375" style="42" customWidth="1"/>
    <col min="11273" max="11513" width="8.69921875" style="42"/>
    <col min="11514" max="11514" width="4.19921875" style="42" customWidth="1"/>
    <col min="11515" max="11515" width="15" style="42" customWidth="1"/>
    <col min="11516" max="11516" width="9.5" style="42" customWidth="1"/>
    <col min="11517" max="11517" width="8.3984375" style="42" customWidth="1"/>
    <col min="11518" max="11518" width="8" style="42" customWidth="1"/>
    <col min="11519" max="11522" width="8.3984375" style="42" customWidth="1"/>
    <col min="11523" max="11523" width="7.69921875" style="42" customWidth="1"/>
    <col min="11524" max="11524" width="8.3984375" style="42" customWidth="1"/>
    <col min="11525" max="11525" width="9.8984375" style="42" customWidth="1"/>
    <col min="11526" max="11528" width="8.3984375" style="42" customWidth="1"/>
    <col min="11529" max="11769" width="8.69921875" style="42"/>
    <col min="11770" max="11770" width="4.19921875" style="42" customWidth="1"/>
    <col min="11771" max="11771" width="15" style="42" customWidth="1"/>
    <col min="11772" max="11772" width="9.5" style="42" customWidth="1"/>
    <col min="11773" max="11773" width="8.3984375" style="42" customWidth="1"/>
    <col min="11774" max="11774" width="8" style="42" customWidth="1"/>
    <col min="11775" max="11778" width="8.3984375" style="42" customWidth="1"/>
    <col min="11779" max="11779" width="7.69921875" style="42" customWidth="1"/>
    <col min="11780" max="11780" width="8.3984375" style="42" customWidth="1"/>
    <col min="11781" max="11781" width="9.8984375" style="42" customWidth="1"/>
    <col min="11782" max="11784" width="8.3984375" style="42" customWidth="1"/>
    <col min="11785" max="12025" width="8.69921875" style="42"/>
    <col min="12026" max="12026" width="4.19921875" style="42" customWidth="1"/>
    <col min="12027" max="12027" width="15" style="42" customWidth="1"/>
    <col min="12028" max="12028" width="9.5" style="42" customWidth="1"/>
    <col min="12029" max="12029" width="8.3984375" style="42" customWidth="1"/>
    <col min="12030" max="12030" width="8" style="42" customWidth="1"/>
    <col min="12031" max="12034" width="8.3984375" style="42" customWidth="1"/>
    <col min="12035" max="12035" width="7.69921875" style="42" customWidth="1"/>
    <col min="12036" max="12036" width="8.3984375" style="42" customWidth="1"/>
    <col min="12037" max="12037" width="9.8984375" style="42" customWidth="1"/>
    <col min="12038" max="12040" width="8.3984375" style="42" customWidth="1"/>
    <col min="12041" max="12281" width="8.69921875" style="42"/>
    <col min="12282" max="12282" width="4.19921875" style="42" customWidth="1"/>
    <col min="12283" max="12283" width="15" style="42" customWidth="1"/>
    <col min="12284" max="12284" width="9.5" style="42" customWidth="1"/>
    <col min="12285" max="12285" width="8.3984375" style="42" customWidth="1"/>
    <col min="12286" max="12286" width="8" style="42" customWidth="1"/>
    <col min="12287" max="12290" width="8.3984375" style="42" customWidth="1"/>
    <col min="12291" max="12291" width="7.69921875" style="42" customWidth="1"/>
    <col min="12292" max="12292" width="8.3984375" style="42" customWidth="1"/>
    <col min="12293" max="12293" width="9.8984375" style="42" customWidth="1"/>
    <col min="12294" max="12296" width="8.3984375" style="42" customWidth="1"/>
    <col min="12297" max="12537" width="8.69921875" style="42"/>
    <col min="12538" max="12538" width="4.19921875" style="42" customWidth="1"/>
    <col min="12539" max="12539" width="15" style="42" customWidth="1"/>
    <col min="12540" max="12540" width="9.5" style="42" customWidth="1"/>
    <col min="12541" max="12541" width="8.3984375" style="42" customWidth="1"/>
    <col min="12542" max="12542" width="8" style="42" customWidth="1"/>
    <col min="12543" max="12546" width="8.3984375" style="42" customWidth="1"/>
    <col min="12547" max="12547" width="7.69921875" style="42" customWidth="1"/>
    <col min="12548" max="12548" width="8.3984375" style="42" customWidth="1"/>
    <col min="12549" max="12549" width="9.8984375" style="42" customWidth="1"/>
    <col min="12550" max="12552" width="8.3984375" style="42" customWidth="1"/>
    <col min="12553" max="12793" width="8.69921875" style="42"/>
    <col min="12794" max="12794" width="4.19921875" style="42" customWidth="1"/>
    <col min="12795" max="12795" width="15" style="42" customWidth="1"/>
    <col min="12796" max="12796" width="9.5" style="42" customWidth="1"/>
    <col min="12797" max="12797" width="8.3984375" style="42" customWidth="1"/>
    <col min="12798" max="12798" width="8" style="42" customWidth="1"/>
    <col min="12799" max="12802" width="8.3984375" style="42" customWidth="1"/>
    <col min="12803" max="12803" width="7.69921875" style="42" customWidth="1"/>
    <col min="12804" max="12804" width="8.3984375" style="42" customWidth="1"/>
    <col min="12805" max="12805" width="9.8984375" style="42" customWidth="1"/>
    <col min="12806" max="12808" width="8.3984375" style="42" customWidth="1"/>
    <col min="12809" max="13049" width="8.69921875" style="42"/>
    <col min="13050" max="13050" width="4.19921875" style="42" customWidth="1"/>
    <col min="13051" max="13051" width="15" style="42" customWidth="1"/>
    <col min="13052" max="13052" width="9.5" style="42" customWidth="1"/>
    <col min="13053" max="13053" width="8.3984375" style="42" customWidth="1"/>
    <col min="13054" max="13054" width="8" style="42" customWidth="1"/>
    <col min="13055" max="13058" width="8.3984375" style="42" customWidth="1"/>
    <col min="13059" max="13059" width="7.69921875" style="42" customWidth="1"/>
    <col min="13060" max="13060" width="8.3984375" style="42" customWidth="1"/>
    <col min="13061" max="13061" width="9.8984375" style="42" customWidth="1"/>
    <col min="13062" max="13064" width="8.3984375" style="42" customWidth="1"/>
    <col min="13065" max="13305" width="8.69921875" style="42"/>
    <col min="13306" max="13306" width="4.19921875" style="42" customWidth="1"/>
    <col min="13307" max="13307" width="15" style="42" customWidth="1"/>
    <col min="13308" max="13308" width="9.5" style="42" customWidth="1"/>
    <col min="13309" max="13309" width="8.3984375" style="42" customWidth="1"/>
    <col min="13310" max="13310" width="8" style="42" customWidth="1"/>
    <col min="13311" max="13314" width="8.3984375" style="42" customWidth="1"/>
    <col min="13315" max="13315" width="7.69921875" style="42" customWidth="1"/>
    <col min="13316" max="13316" width="8.3984375" style="42" customWidth="1"/>
    <col min="13317" max="13317" width="9.8984375" style="42" customWidth="1"/>
    <col min="13318" max="13320" width="8.3984375" style="42" customWidth="1"/>
    <col min="13321" max="13561" width="8.69921875" style="42"/>
    <col min="13562" max="13562" width="4.19921875" style="42" customWidth="1"/>
    <col min="13563" max="13563" width="15" style="42" customWidth="1"/>
    <col min="13564" max="13564" width="9.5" style="42" customWidth="1"/>
    <col min="13565" max="13565" width="8.3984375" style="42" customWidth="1"/>
    <col min="13566" max="13566" width="8" style="42" customWidth="1"/>
    <col min="13567" max="13570" width="8.3984375" style="42" customWidth="1"/>
    <col min="13571" max="13571" width="7.69921875" style="42" customWidth="1"/>
    <col min="13572" max="13572" width="8.3984375" style="42" customWidth="1"/>
    <col min="13573" max="13573" width="9.8984375" style="42" customWidth="1"/>
    <col min="13574" max="13576" width="8.3984375" style="42" customWidth="1"/>
    <col min="13577" max="13817" width="8.69921875" style="42"/>
    <col min="13818" max="13818" width="4.19921875" style="42" customWidth="1"/>
    <col min="13819" max="13819" width="15" style="42" customWidth="1"/>
    <col min="13820" max="13820" width="9.5" style="42" customWidth="1"/>
    <col min="13821" max="13821" width="8.3984375" style="42" customWidth="1"/>
    <col min="13822" max="13822" width="8" style="42" customWidth="1"/>
    <col min="13823" max="13826" width="8.3984375" style="42" customWidth="1"/>
    <col min="13827" max="13827" width="7.69921875" style="42" customWidth="1"/>
    <col min="13828" max="13828" width="8.3984375" style="42" customWidth="1"/>
    <col min="13829" max="13829" width="9.8984375" style="42" customWidth="1"/>
    <col min="13830" max="13832" width="8.3984375" style="42" customWidth="1"/>
    <col min="13833" max="14073" width="8.69921875" style="42"/>
    <col min="14074" max="14074" width="4.19921875" style="42" customWidth="1"/>
    <col min="14075" max="14075" width="15" style="42" customWidth="1"/>
    <col min="14076" max="14076" width="9.5" style="42" customWidth="1"/>
    <col min="14077" max="14077" width="8.3984375" style="42" customWidth="1"/>
    <col min="14078" max="14078" width="8" style="42" customWidth="1"/>
    <col min="14079" max="14082" width="8.3984375" style="42" customWidth="1"/>
    <col min="14083" max="14083" width="7.69921875" style="42" customWidth="1"/>
    <col min="14084" max="14084" width="8.3984375" style="42" customWidth="1"/>
    <col min="14085" max="14085" width="9.8984375" style="42" customWidth="1"/>
    <col min="14086" max="14088" width="8.3984375" style="42" customWidth="1"/>
    <col min="14089" max="14329" width="8.69921875" style="42"/>
    <col min="14330" max="14330" width="4.19921875" style="42" customWidth="1"/>
    <col min="14331" max="14331" width="15" style="42" customWidth="1"/>
    <col min="14332" max="14332" width="9.5" style="42" customWidth="1"/>
    <col min="14333" max="14333" width="8.3984375" style="42" customWidth="1"/>
    <col min="14334" max="14334" width="8" style="42" customWidth="1"/>
    <col min="14335" max="14338" width="8.3984375" style="42" customWidth="1"/>
    <col min="14339" max="14339" width="7.69921875" style="42" customWidth="1"/>
    <col min="14340" max="14340" width="8.3984375" style="42" customWidth="1"/>
    <col min="14341" max="14341" width="9.8984375" style="42" customWidth="1"/>
    <col min="14342" max="14344" width="8.3984375" style="42" customWidth="1"/>
    <col min="14345" max="14585" width="8.69921875" style="42"/>
    <col min="14586" max="14586" width="4.19921875" style="42" customWidth="1"/>
    <col min="14587" max="14587" width="15" style="42" customWidth="1"/>
    <col min="14588" max="14588" width="9.5" style="42" customWidth="1"/>
    <col min="14589" max="14589" width="8.3984375" style="42" customWidth="1"/>
    <col min="14590" max="14590" width="8" style="42" customWidth="1"/>
    <col min="14591" max="14594" width="8.3984375" style="42" customWidth="1"/>
    <col min="14595" max="14595" width="7.69921875" style="42" customWidth="1"/>
    <col min="14596" max="14596" width="8.3984375" style="42" customWidth="1"/>
    <col min="14597" max="14597" width="9.8984375" style="42" customWidth="1"/>
    <col min="14598" max="14600" width="8.3984375" style="42" customWidth="1"/>
    <col min="14601" max="14841" width="8.69921875" style="42"/>
    <col min="14842" max="14842" width="4.19921875" style="42" customWidth="1"/>
    <col min="14843" max="14843" width="15" style="42" customWidth="1"/>
    <col min="14844" max="14844" width="9.5" style="42" customWidth="1"/>
    <col min="14845" max="14845" width="8.3984375" style="42" customWidth="1"/>
    <col min="14846" max="14846" width="8" style="42" customWidth="1"/>
    <col min="14847" max="14850" width="8.3984375" style="42" customWidth="1"/>
    <col min="14851" max="14851" width="7.69921875" style="42" customWidth="1"/>
    <col min="14852" max="14852" width="8.3984375" style="42" customWidth="1"/>
    <col min="14853" max="14853" width="9.8984375" style="42" customWidth="1"/>
    <col min="14854" max="14856" width="8.3984375" style="42" customWidth="1"/>
    <col min="14857" max="15097" width="8.69921875" style="42"/>
    <col min="15098" max="15098" width="4.19921875" style="42" customWidth="1"/>
    <col min="15099" max="15099" width="15" style="42" customWidth="1"/>
    <col min="15100" max="15100" width="9.5" style="42" customWidth="1"/>
    <col min="15101" max="15101" width="8.3984375" style="42" customWidth="1"/>
    <col min="15102" max="15102" width="8" style="42" customWidth="1"/>
    <col min="15103" max="15106" width="8.3984375" style="42" customWidth="1"/>
    <col min="15107" max="15107" width="7.69921875" style="42" customWidth="1"/>
    <col min="15108" max="15108" width="8.3984375" style="42" customWidth="1"/>
    <col min="15109" max="15109" width="9.8984375" style="42" customWidth="1"/>
    <col min="15110" max="15112" width="8.3984375" style="42" customWidth="1"/>
    <col min="15113" max="15353" width="8.69921875" style="42"/>
    <col min="15354" max="15354" width="4.19921875" style="42" customWidth="1"/>
    <col min="15355" max="15355" width="15" style="42" customWidth="1"/>
    <col min="15356" max="15356" width="9.5" style="42" customWidth="1"/>
    <col min="15357" max="15357" width="8.3984375" style="42" customWidth="1"/>
    <col min="15358" max="15358" width="8" style="42" customWidth="1"/>
    <col min="15359" max="15362" width="8.3984375" style="42" customWidth="1"/>
    <col min="15363" max="15363" width="7.69921875" style="42" customWidth="1"/>
    <col min="15364" max="15364" width="8.3984375" style="42" customWidth="1"/>
    <col min="15365" max="15365" width="9.8984375" style="42" customWidth="1"/>
    <col min="15366" max="15368" width="8.3984375" style="42" customWidth="1"/>
    <col min="15369" max="15609" width="8.69921875" style="42"/>
    <col min="15610" max="15610" width="4.19921875" style="42" customWidth="1"/>
    <col min="15611" max="15611" width="15" style="42" customWidth="1"/>
    <col min="15612" max="15612" width="9.5" style="42" customWidth="1"/>
    <col min="15613" max="15613" width="8.3984375" style="42" customWidth="1"/>
    <col min="15614" max="15614" width="8" style="42" customWidth="1"/>
    <col min="15615" max="15618" width="8.3984375" style="42" customWidth="1"/>
    <col min="15619" max="15619" width="7.69921875" style="42" customWidth="1"/>
    <col min="15620" max="15620" width="8.3984375" style="42" customWidth="1"/>
    <col min="15621" max="15621" width="9.8984375" style="42" customWidth="1"/>
    <col min="15622" max="15624" width="8.3984375" style="42" customWidth="1"/>
    <col min="15625" max="15865" width="8.69921875" style="42"/>
    <col min="15866" max="15866" width="4.19921875" style="42" customWidth="1"/>
    <col min="15867" max="15867" width="15" style="42" customWidth="1"/>
    <col min="15868" max="15868" width="9.5" style="42" customWidth="1"/>
    <col min="15869" max="15869" width="8.3984375" style="42" customWidth="1"/>
    <col min="15870" max="15870" width="8" style="42" customWidth="1"/>
    <col min="15871" max="15874" width="8.3984375" style="42" customWidth="1"/>
    <col min="15875" max="15875" width="7.69921875" style="42" customWidth="1"/>
    <col min="15876" max="15876" width="8.3984375" style="42" customWidth="1"/>
    <col min="15877" max="15877" width="9.8984375" style="42" customWidth="1"/>
    <col min="15878" max="15880" width="8.3984375" style="42" customWidth="1"/>
    <col min="15881" max="16121" width="8.69921875" style="42"/>
    <col min="16122" max="16122" width="4.19921875" style="42" customWidth="1"/>
    <col min="16123" max="16123" width="15" style="42" customWidth="1"/>
    <col min="16124" max="16124" width="9.5" style="42" customWidth="1"/>
    <col min="16125" max="16125" width="8.3984375" style="42" customWidth="1"/>
    <col min="16126" max="16126" width="8" style="42" customWidth="1"/>
    <col min="16127" max="16130" width="8.3984375" style="42" customWidth="1"/>
    <col min="16131" max="16131" width="7.69921875" style="42" customWidth="1"/>
    <col min="16132" max="16132" width="8.3984375" style="42" customWidth="1"/>
    <col min="16133" max="16133" width="9.8984375" style="42" customWidth="1"/>
    <col min="16134" max="16136" width="8.3984375" style="42" customWidth="1"/>
    <col min="16137" max="16384" width="8.69921875" style="42"/>
  </cols>
  <sheetData>
    <row r="1" spans="1:21" ht="17.399999999999999">
      <c r="A1" s="213" t="s">
        <v>502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49"/>
      <c r="Q1" s="49"/>
      <c r="R1" s="49"/>
      <c r="S1" s="49"/>
      <c r="T1" s="49"/>
      <c r="U1" s="49"/>
    </row>
    <row r="2" spans="1:21" ht="17.399999999999999">
      <c r="A2" s="214" t="s">
        <v>251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21" ht="20.25" customHeight="1">
      <c r="A3" s="215" t="s">
        <v>504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21">
      <c r="M4" s="216" t="s">
        <v>97</v>
      </c>
      <c r="N4" s="216"/>
      <c r="O4" s="216"/>
    </row>
    <row r="5" spans="1:21" ht="62.4">
      <c r="A5" s="56" t="s">
        <v>44</v>
      </c>
      <c r="B5" s="56" t="s">
        <v>98</v>
      </c>
      <c r="C5" s="56" t="s">
        <v>99</v>
      </c>
      <c r="D5" s="56" t="s">
        <v>209</v>
      </c>
      <c r="E5" s="56" t="s">
        <v>210</v>
      </c>
      <c r="F5" s="56" t="s">
        <v>211</v>
      </c>
      <c r="G5" s="56" t="s">
        <v>212</v>
      </c>
      <c r="H5" s="56" t="s">
        <v>213</v>
      </c>
      <c r="I5" s="56" t="s">
        <v>214</v>
      </c>
      <c r="J5" s="56" t="s">
        <v>215</v>
      </c>
      <c r="K5" s="56" t="s">
        <v>216</v>
      </c>
      <c r="L5" s="56" t="s">
        <v>217</v>
      </c>
      <c r="M5" s="56" t="s">
        <v>218</v>
      </c>
      <c r="N5" s="56" t="s">
        <v>219</v>
      </c>
      <c r="O5" s="56" t="s">
        <v>220</v>
      </c>
    </row>
    <row r="6" spans="1:21" s="121" customFormat="1" ht="22.2" customHeight="1">
      <c r="A6" s="118">
        <v>1</v>
      </c>
      <c r="B6" s="119" t="s">
        <v>100</v>
      </c>
      <c r="C6" s="120">
        <f>SUM(D6:O6)</f>
        <v>131000</v>
      </c>
      <c r="D6" s="120">
        <v>500</v>
      </c>
      <c r="E6" s="120"/>
      <c r="F6" s="120">
        <v>18000</v>
      </c>
      <c r="G6" s="120">
        <v>3891</v>
      </c>
      <c r="H6" s="120">
        <v>12700</v>
      </c>
      <c r="I6" s="120">
        <v>3000</v>
      </c>
      <c r="J6" s="120">
        <v>109</v>
      </c>
      <c r="K6" s="120">
        <v>3000</v>
      </c>
      <c r="L6" s="120">
        <v>4300</v>
      </c>
      <c r="M6" s="120">
        <v>79000</v>
      </c>
      <c r="N6" s="120">
        <v>2500</v>
      </c>
      <c r="O6" s="120">
        <v>4000</v>
      </c>
    </row>
    <row r="7" spans="1:21" s="121" customFormat="1" ht="22.2" customHeight="1">
      <c r="A7" s="118">
        <f t="shared" ref="A7:A18" si="0">+A6+1</f>
        <v>2</v>
      </c>
      <c r="B7" s="119" t="s">
        <v>204</v>
      </c>
      <c r="C7" s="120">
        <f>SUM(D7:O7)</f>
        <v>380000</v>
      </c>
      <c r="D7" s="120">
        <v>13500</v>
      </c>
      <c r="E7" s="120">
        <v>30000</v>
      </c>
      <c r="F7" s="120">
        <v>105000</v>
      </c>
      <c r="G7" s="120">
        <v>9000</v>
      </c>
      <c r="H7" s="120">
        <v>18500</v>
      </c>
      <c r="I7" s="120">
        <v>6000</v>
      </c>
      <c r="J7" s="120">
        <v>1000</v>
      </c>
      <c r="K7" s="120">
        <v>48000</v>
      </c>
      <c r="L7" s="120">
        <v>32000</v>
      </c>
      <c r="M7" s="120">
        <v>110000</v>
      </c>
      <c r="N7" s="120">
        <v>3000</v>
      </c>
      <c r="O7" s="120">
        <v>4000</v>
      </c>
    </row>
    <row r="8" spans="1:21" s="121" customFormat="1" ht="22.2" customHeight="1">
      <c r="A8" s="118">
        <f t="shared" si="0"/>
        <v>3</v>
      </c>
      <c r="B8" s="119" t="s">
        <v>101</v>
      </c>
      <c r="C8" s="120">
        <f>SUM(D8:O8)</f>
        <v>165000</v>
      </c>
      <c r="D8" s="120">
        <v>1940</v>
      </c>
      <c r="E8" s="120"/>
      <c r="F8" s="120">
        <v>31000</v>
      </c>
      <c r="G8" s="120">
        <v>6200</v>
      </c>
      <c r="H8" s="120">
        <v>25000</v>
      </c>
      <c r="I8" s="120">
        <v>4000</v>
      </c>
      <c r="J8" s="120">
        <v>360</v>
      </c>
      <c r="K8" s="120">
        <v>6000</v>
      </c>
      <c r="L8" s="120">
        <v>2500</v>
      </c>
      <c r="M8" s="120">
        <v>80000</v>
      </c>
      <c r="N8" s="120">
        <v>4000</v>
      </c>
      <c r="O8" s="120">
        <v>4000</v>
      </c>
    </row>
    <row r="9" spans="1:21" s="121" customFormat="1" ht="22.2" customHeight="1">
      <c r="A9" s="118">
        <f t="shared" si="0"/>
        <v>4</v>
      </c>
      <c r="B9" s="119" t="s">
        <v>102</v>
      </c>
      <c r="C9" s="120">
        <f>SUM(D9:O9)</f>
        <v>807000</v>
      </c>
      <c r="D9" s="120">
        <v>17000</v>
      </c>
      <c r="E9" s="120"/>
      <c r="F9" s="120">
        <v>160500</v>
      </c>
      <c r="G9" s="120">
        <v>34409</v>
      </c>
      <c r="H9" s="120">
        <v>94800</v>
      </c>
      <c r="I9" s="120">
        <v>7000</v>
      </c>
      <c r="J9" s="120">
        <v>6020</v>
      </c>
      <c r="K9" s="120">
        <v>25380</v>
      </c>
      <c r="L9" s="120"/>
      <c r="M9" s="120">
        <v>452000</v>
      </c>
      <c r="N9" s="120">
        <v>3391</v>
      </c>
      <c r="O9" s="120">
        <v>6500</v>
      </c>
    </row>
    <row r="10" spans="1:21" s="121" customFormat="1" ht="22.2" customHeight="1">
      <c r="A10" s="118">
        <f t="shared" si="0"/>
        <v>5</v>
      </c>
      <c r="B10" s="119" t="s">
        <v>103</v>
      </c>
      <c r="C10" s="120">
        <f t="shared" ref="C10:C18" si="1">SUM(D10:O10)</f>
        <v>205000</v>
      </c>
      <c r="D10" s="120">
        <v>6465</v>
      </c>
      <c r="E10" s="120"/>
      <c r="F10" s="120">
        <v>28500</v>
      </c>
      <c r="G10" s="120">
        <v>6000</v>
      </c>
      <c r="H10" s="120">
        <v>28000</v>
      </c>
      <c r="I10" s="120">
        <v>3500</v>
      </c>
      <c r="J10" s="120">
        <v>500</v>
      </c>
      <c r="K10" s="120">
        <v>12000</v>
      </c>
      <c r="L10" s="120">
        <v>35</v>
      </c>
      <c r="M10" s="120">
        <v>110000</v>
      </c>
      <c r="N10" s="120">
        <v>5000</v>
      </c>
      <c r="O10" s="120">
        <v>5000</v>
      </c>
    </row>
    <row r="11" spans="1:21" s="121" customFormat="1" ht="22.2" customHeight="1">
      <c r="A11" s="118">
        <f t="shared" si="0"/>
        <v>6</v>
      </c>
      <c r="B11" s="119" t="s">
        <v>104</v>
      </c>
      <c r="C11" s="120">
        <f t="shared" si="1"/>
        <v>118000</v>
      </c>
      <c r="D11" s="120">
        <v>1200</v>
      </c>
      <c r="E11" s="120"/>
      <c r="F11" s="120">
        <v>19800</v>
      </c>
      <c r="G11" s="120">
        <v>3800</v>
      </c>
      <c r="H11" s="120">
        <v>12000</v>
      </c>
      <c r="I11" s="120">
        <v>6000</v>
      </c>
      <c r="J11" s="120">
        <v>200</v>
      </c>
      <c r="K11" s="120">
        <v>3000</v>
      </c>
      <c r="L11" s="120">
        <v>2000</v>
      </c>
      <c r="M11" s="120">
        <v>65000</v>
      </c>
      <c r="N11" s="120">
        <v>2000</v>
      </c>
      <c r="O11" s="120">
        <v>3000</v>
      </c>
    </row>
    <row r="12" spans="1:21" s="121" customFormat="1" ht="22.2" customHeight="1">
      <c r="A12" s="118">
        <f t="shared" si="0"/>
        <v>7</v>
      </c>
      <c r="B12" s="119" t="s">
        <v>105</v>
      </c>
      <c r="C12" s="120">
        <f t="shared" si="1"/>
        <v>145000</v>
      </c>
      <c r="D12" s="120">
        <v>1350</v>
      </c>
      <c r="E12" s="120"/>
      <c r="F12" s="120">
        <v>19810</v>
      </c>
      <c r="G12" s="120">
        <v>5000</v>
      </c>
      <c r="H12" s="120">
        <v>13000</v>
      </c>
      <c r="I12" s="120">
        <v>4500</v>
      </c>
      <c r="J12" s="120">
        <v>150</v>
      </c>
      <c r="K12" s="120">
        <v>3000</v>
      </c>
      <c r="L12" s="120"/>
      <c r="M12" s="120">
        <v>90000</v>
      </c>
      <c r="N12" s="120">
        <v>4190</v>
      </c>
      <c r="O12" s="120">
        <v>4000</v>
      </c>
    </row>
    <row r="13" spans="1:21" s="121" customFormat="1" ht="22.2" customHeight="1">
      <c r="A13" s="118">
        <f t="shared" si="0"/>
        <v>8</v>
      </c>
      <c r="B13" s="119" t="s">
        <v>106</v>
      </c>
      <c r="C13" s="120">
        <f t="shared" si="1"/>
        <v>130000</v>
      </c>
      <c r="D13" s="120">
        <v>8000</v>
      </c>
      <c r="E13" s="120"/>
      <c r="F13" s="120">
        <v>26000</v>
      </c>
      <c r="G13" s="120">
        <v>4900</v>
      </c>
      <c r="H13" s="120">
        <v>17000</v>
      </c>
      <c r="I13" s="120">
        <v>3200</v>
      </c>
      <c r="J13" s="120">
        <v>530</v>
      </c>
      <c r="K13" s="120">
        <v>3980</v>
      </c>
      <c r="L13" s="120">
        <v>996</v>
      </c>
      <c r="M13" s="120">
        <v>60000</v>
      </c>
      <c r="N13" s="120">
        <v>2820</v>
      </c>
      <c r="O13" s="120">
        <v>2574</v>
      </c>
    </row>
    <row r="14" spans="1:21" s="121" customFormat="1" ht="22.2" customHeight="1">
      <c r="A14" s="118">
        <f t="shared" si="0"/>
        <v>9</v>
      </c>
      <c r="B14" s="119" t="s">
        <v>107</v>
      </c>
      <c r="C14" s="120">
        <f>SUM(D14:O14)</f>
        <v>80000</v>
      </c>
      <c r="D14" s="120">
        <v>1900</v>
      </c>
      <c r="E14" s="120"/>
      <c r="F14" s="120">
        <v>18469</v>
      </c>
      <c r="G14" s="120">
        <v>4000</v>
      </c>
      <c r="H14" s="120">
        <v>13000</v>
      </c>
      <c r="I14" s="120">
        <v>3000</v>
      </c>
      <c r="J14" s="120">
        <v>31</v>
      </c>
      <c r="K14" s="120">
        <v>2000</v>
      </c>
      <c r="L14" s="120">
        <v>2600</v>
      </c>
      <c r="M14" s="120">
        <v>30000</v>
      </c>
      <c r="N14" s="120">
        <v>2000</v>
      </c>
      <c r="O14" s="120">
        <v>3000</v>
      </c>
    </row>
    <row r="15" spans="1:21" s="121" customFormat="1" ht="22.2" customHeight="1">
      <c r="A15" s="118">
        <f t="shared" si="0"/>
        <v>10</v>
      </c>
      <c r="B15" s="119" t="s">
        <v>108</v>
      </c>
      <c r="C15" s="120">
        <f t="shared" si="1"/>
        <v>67000</v>
      </c>
      <c r="D15" s="120">
        <v>2000</v>
      </c>
      <c r="E15" s="120"/>
      <c r="F15" s="120">
        <v>17900</v>
      </c>
      <c r="G15" s="120">
        <v>3300</v>
      </c>
      <c r="H15" s="120">
        <v>10200</v>
      </c>
      <c r="I15" s="120">
        <v>3800</v>
      </c>
      <c r="J15" s="120">
        <v>60</v>
      </c>
      <c r="K15" s="120">
        <v>940</v>
      </c>
      <c r="L15" s="120"/>
      <c r="M15" s="120">
        <v>21000</v>
      </c>
      <c r="N15" s="120">
        <v>3800</v>
      </c>
      <c r="O15" s="120">
        <v>4000</v>
      </c>
    </row>
    <row r="16" spans="1:21" s="121" customFormat="1" ht="22.2" customHeight="1">
      <c r="A16" s="118">
        <f t="shared" si="0"/>
        <v>11</v>
      </c>
      <c r="B16" s="119" t="s">
        <v>109</v>
      </c>
      <c r="C16" s="120">
        <f t="shared" si="1"/>
        <v>102000</v>
      </c>
      <c r="D16" s="120">
        <v>1000</v>
      </c>
      <c r="E16" s="120"/>
      <c r="F16" s="120">
        <v>32431</v>
      </c>
      <c r="G16" s="120">
        <v>5500</v>
      </c>
      <c r="H16" s="120">
        <v>14500</v>
      </c>
      <c r="I16" s="120">
        <v>3000</v>
      </c>
      <c r="J16" s="120">
        <v>870</v>
      </c>
      <c r="K16" s="120">
        <v>5100</v>
      </c>
      <c r="L16" s="120">
        <v>1100</v>
      </c>
      <c r="M16" s="120">
        <v>30000</v>
      </c>
      <c r="N16" s="120">
        <v>2999</v>
      </c>
      <c r="O16" s="120">
        <v>5500</v>
      </c>
    </row>
    <row r="17" spans="1:15" s="121" customFormat="1" ht="22.2" customHeight="1">
      <c r="A17" s="118">
        <f t="shared" si="0"/>
        <v>12</v>
      </c>
      <c r="B17" s="119" t="s">
        <v>110</v>
      </c>
      <c r="C17" s="120">
        <f t="shared" si="1"/>
        <v>33000</v>
      </c>
      <c r="D17" s="120">
        <v>2941</v>
      </c>
      <c r="E17" s="120"/>
      <c r="F17" s="120">
        <v>14000</v>
      </c>
      <c r="G17" s="120">
        <v>1000</v>
      </c>
      <c r="H17" s="120">
        <v>3500</v>
      </c>
      <c r="I17" s="120">
        <v>2000</v>
      </c>
      <c r="J17" s="120">
        <v>150</v>
      </c>
      <c r="K17" s="120">
        <v>600</v>
      </c>
      <c r="L17" s="120">
        <v>209</v>
      </c>
      <c r="M17" s="120">
        <v>5000</v>
      </c>
      <c r="N17" s="120">
        <v>1600</v>
      </c>
      <c r="O17" s="120">
        <v>2000</v>
      </c>
    </row>
    <row r="18" spans="1:15" s="121" customFormat="1" ht="22.2" customHeight="1">
      <c r="A18" s="118">
        <f t="shared" si="0"/>
        <v>13</v>
      </c>
      <c r="B18" s="119" t="s">
        <v>111</v>
      </c>
      <c r="C18" s="120">
        <f t="shared" si="1"/>
        <v>110000</v>
      </c>
      <c r="D18" s="120">
        <v>3920</v>
      </c>
      <c r="E18" s="120"/>
      <c r="F18" s="120">
        <v>16000</v>
      </c>
      <c r="G18" s="120">
        <v>3000</v>
      </c>
      <c r="H18" s="120">
        <v>12800</v>
      </c>
      <c r="I18" s="120">
        <v>1700</v>
      </c>
      <c r="J18" s="120">
        <v>20</v>
      </c>
      <c r="K18" s="120">
        <v>1000</v>
      </c>
      <c r="L18" s="120">
        <v>60</v>
      </c>
      <c r="M18" s="120">
        <v>68000</v>
      </c>
      <c r="N18" s="120">
        <v>1700</v>
      </c>
      <c r="O18" s="120">
        <v>1800</v>
      </c>
    </row>
    <row r="19" spans="1:15" s="123" customFormat="1" ht="22.2" customHeight="1">
      <c r="A19" s="217" t="s">
        <v>99</v>
      </c>
      <c r="B19" s="217"/>
      <c r="C19" s="122">
        <f>SUM(C6:C18)</f>
        <v>2473000</v>
      </c>
      <c r="D19" s="122">
        <f t="shared" ref="D19:O19" si="2">SUM(D6:D18)</f>
        <v>61716</v>
      </c>
      <c r="E19" s="122">
        <f t="shared" si="2"/>
        <v>30000</v>
      </c>
      <c r="F19" s="122">
        <f t="shared" si="2"/>
        <v>507410</v>
      </c>
      <c r="G19" s="122">
        <f t="shared" si="2"/>
        <v>90000</v>
      </c>
      <c r="H19" s="122">
        <f t="shared" si="2"/>
        <v>275000</v>
      </c>
      <c r="I19" s="122">
        <f>SUM(I6:I18)</f>
        <v>50700</v>
      </c>
      <c r="J19" s="122">
        <f t="shared" si="2"/>
        <v>10000</v>
      </c>
      <c r="K19" s="122">
        <f t="shared" si="2"/>
        <v>114000</v>
      </c>
      <c r="L19" s="122">
        <f t="shared" si="2"/>
        <v>45800</v>
      </c>
      <c r="M19" s="122">
        <f t="shared" si="2"/>
        <v>1200000</v>
      </c>
      <c r="N19" s="122">
        <f t="shared" si="2"/>
        <v>39000</v>
      </c>
      <c r="O19" s="122">
        <f t="shared" si="2"/>
        <v>49374</v>
      </c>
    </row>
    <row r="20" spans="1:15" s="171" customFormat="1" ht="32.25" customHeight="1">
      <c r="L20" s="203" t="s">
        <v>501</v>
      </c>
      <c r="M20" s="203"/>
      <c r="N20" s="203"/>
      <c r="O20" s="203"/>
    </row>
    <row r="21" spans="1:15" s="44" customFormat="1" ht="13.2"/>
    <row r="121" spans="7:7">
      <c r="G121" s="42">
        <v>1000</v>
      </c>
    </row>
    <row r="1333" spans="7:7">
      <c r="G1333" s="42">
        <v>1500</v>
      </c>
    </row>
  </sheetData>
  <mergeCells count="6">
    <mergeCell ref="A1:O1"/>
    <mergeCell ref="L20:O20"/>
    <mergeCell ref="A2:O2"/>
    <mergeCell ref="A3:O3"/>
    <mergeCell ref="M4:O4"/>
    <mergeCell ref="A19:B19"/>
  </mergeCells>
  <printOptions horizontalCentered="1"/>
  <pageMargins left="0" right="0" top="0.75" bottom="0.5" header="0.3" footer="0.3"/>
  <pageSetup paperSize="9" scale="94" orientation="landscape" r:id="rId1"/>
  <headerFooter>
    <oddFooter>&amp;C(PL05)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D5" sqref="D5:F5"/>
    </sheetView>
  </sheetViews>
  <sheetFormatPr defaultRowHeight="15.6"/>
  <cols>
    <col min="1" max="1" width="4.19921875" style="42" customWidth="1"/>
    <col min="2" max="2" width="17.8984375" style="42" customWidth="1"/>
    <col min="3" max="4" width="10.8984375" style="43" customWidth="1"/>
    <col min="5" max="9" width="10.19921875" style="43" customWidth="1"/>
    <col min="10" max="12" width="10.19921875" style="42" customWidth="1"/>
    <col min="13" max="224" width="8.69921875" style="42"/>
    <col min="225" max="225" width="4.19921875" style="42" customWidth="1"/>
    <col min="226" max="226" width="16.19921875" style="42" customWidth="1"/>
    <col min="227" max="228" width="10.8984375" style="42" customWidth="1"/>
    <col min="229" max="236" width="10.19921875" style="42" customWidth="1"/>
    <col min="237" max="237" width="8.69921875" style="42"/>
    <col min="238" max="243" width="12.19921875" style="42" customWidth="1"/>
    <col min="244" max="249" width="9.09765625" style="42" bestFit="1" customWidth="1"/>
    <col min="250" max="480" width="8.69921875" style="42"/>
    <col min="481" max="481" width="4.19921875" style="42" customWidth="1"/>
    <col min="482" max="482" width="16.19921875" style="42" customWidth="1"/>
    <col min="483" max="484" width="10.8984375" style="42" customWidth="1"/>
    <col min="485" max="492" width="10.19921875" style="42" customWidth="1"/>
    <col min="493" max="493" width="8.69921875" style="42"/>
    <col min="494" max="499" width="12.19921875" style="42" customWidth="1"/>
    <col min="500" max="505" width="9.09765625" style="42" bestFit="1" customWidth="1"/>
    <col min="506" max="736" width="8.69921875" style="42"/>
    <col min="737" max="737" width="4.19921875" style="42" customWidth="1"/>
    <col min="738" max="738" width="16.19921875" style="42" customWidth="1"/>
    <col min="739" max="740" width="10.8984375" style="42" customWidth="1"/>
    <col min="741" max="748" width="10.19921875" style="42" customWidth="1"/>
    <col min="749" max="749" width="8.69921875" style="42"/>
    <col min="750" max="755" width="12.19921875" style="42" customWidth="1"/>
    <col min="756" max="761" width="9.09765625" style="42" bestFit="1" customWidth="1"/>
    <col min="762" max="992" width="8.69921875" style="42"/>
    <col min="993" max="993" width="4.19921875" style="42" customWidth="1"/>
    <col min="994" max="994" width="16.19921875" style="42" customWidth="1"/>
    <col min="995" max="996" width="10.8984375" style="42" customWidth="1"/>
    <col min="997" max="1004" width="10.19921875" style="42" customWidth="1"/>
    <col min="1005" max="1005" width="8.69921875" style="42"/>
    <col min="1006" max="1011" width="12.19921875" style="42" customWidth="1"/>
    <col min="1012" max="1017" width="9.09765625" style="42" bestFit="1" customWidth="1"/>
    <col min="1018" max="1248" width="8.69921875" style="42"/>
    <col min="1249" max="1249" width="4.19921875" style="42" customWidth="1"/>
    <col min="1250" max="1250" width="16.19921875" style="42" customWidth="1"/>
    <col min="1251" max="1252" width="10.8984375" style="42" customWidth="1"/>
    <col min="1253" max="1260" width="10.19921875" style="42" customWidth="1"/>
    <col min="1261" max="1261" width="8.69921875" style="42"/>
    <col min="1262" max="1267" width="12.19921875" style="42" customWidth="1"/>
    <col min="1268" max="1273" width="9.09765625" style="42" bestFit="1" customWidth="1"/>
    <col min="1274" max="1504" width="8.69921875" style="42"/>
    <col min="1505" max="1505" width="4.19921875" style="42" customWidth="1"/>
    <col min="1506" max="1506" width="16.19921875" style="42" customWidth="1"/>
    <col min="1507" max="1508" width="10.8984375" style="42" customWidth="1"/>
    <col min="1509" max="1516" width="10.19921875" style="42" customWidth="1"/>
    <col min="1517" max="1517" width="8.69921875" style="42"/>
    <col min="1518" max="1523" width="12.19921875" style="42" customWidth="1"/>
    <col min="1524" max="1529" width="9.09765625" style="42" bestFit="1" customWidth="1"/>
    <col min="1530" max="1760" width="8.69921875" style="42"/>
    <col min="1761" max="1761" width="4.19921875" style="42" customWidth="1"/>
    <col min="1762" max="1762" width="16.19921875" style="42" customWidth="1"/>
    <col min="1763" max="1764" width="10.8984375" style="42" customWidth="1"/>
    <col min="1765" max="1772" width="10.19921875" style="42" customWidth="1"/>
    <col min="1773" max="1773" width="8.69921875" style="42"/>
    <col min="1774" max="1779" width="12.19921875" style="42" customWidth="1"/>
    <col min="1780" max="1785" width="9.09765625" style="42" bestFit="1" customWidth="1"/>
    <col min="1786" max="2016" width="8.69921875" style="42"/>
    <col min="2017" max="2017" width="4.19921875" style="42" customWidth="1"/>
    <col min="2018" max="2018" width="16.19921875" style="42" customWidth="1"/>
    <col min="2019" max="2020" width="10.8984375" style="42" customWidth="1"/>
    <col min="2021" max="2028" width="10.19921875" style="42" customWidth="1"/>
    <col min="2029" max="2029" width="8.69921875" style="42"/>
    <col min="2030" max="2035" width="12.19921875" style="42" customWidth="1"/>
    <col min="2036" max="2041" width="9.09765625" style="42" bestFit="1" customWidth="1"/>
    <col min="2042" max="2272" width="8.69921875" style="42"/>
    <col min="2273" max="2273" width="4.19921875" style="42" customWidth="1"/>
    <col min="2274" max="2274" width="16.19921875" style="42" customWidth="1"/>
    <col min="2275" max="2276" width="10.8984375" style="42" customWidth="1"/>
    <col min="2277" max="2284" width="10.19921875" style="42" customWidth="1"/>
    <col min="2285" max="2285" width="8.69921875" style="42"/>
    <col min="2286" max="2291" width="12.19921875" style="42" customWidth="1"/>
    <col min="2292" max="2297" width="9.09765625" style="42" bestFit="1" customWidth="1"/>
    <col min="2298" max="2528" width="8.69921875" style="42"/>
    <col min="2529" max="2529" width="4.19921875" style="42" customWidth="1"/>
    <col min="2530" max="2530" width="16.19921875" style="42" customWidth="1"/>
    <col min="2531" max="2532" width="10.8984375" style="42" customWidth="1"/>
    <col min="2533" max="2540" width="10.19921875" style="42" customWidth="1"/>
    <col min="2541" max="2541" width="8.69921875" style="42"/>
    <col min="2542" max="2547" width="12.19921875" style="42" customWidth="1"/>
    <col min="2548" max="2553" width="9.09765625" style="42" bestFit="1" customWidth="1"/>
    <col min="2554" max="2784" width="8.69921875" style="42"/>
    <col min="2785" max="2785" width="4.19921875" style="42" customWidth="1"/>
    <col min="2786" max="2786" width="16.19921875" style="42" customWidth="1"/>
    <col min="2787" max="2788" width="10.8984375" style="42" customWidth="1"/>
    <col min="2789" max="2796" width="10.19921875" style="42" customWidth="1"/>
    <col min="2797" max="2797" width="8.69921875" style="42"/>
    <col min="2798" max="2803" width="12.19921875" style="42" customWidth="1"/>
    <col min="2804" max="2809" width="9.09765625" style="42" bestFit="1" customWidth="1"/>
    <col min="2810" max="3040" width="8.69921875" style="42"/>
    <col min="3041" max="3041" width="4.19921875" style="42" customWidth="1"/>
    <col min="3042" max="3042" width="16.19921875" style="42" customWidth="1"/>
    <col min="3043" max="3044" width="10.8984375" style="42" customWidth="1"/>
    <col min="3045" max="3052" width="10.19921875" style="42" customWidth="1"/>
    <col min="3053" max="3053" width="8.69921875" style="42"/>
    <col min="3054" max="3059" width="12.19921875" style="42" customWidth="1"/>
    <col min="3060" max="3065" width="9.09765625" style="42" bestFit="1" customWidth="1"/>
    <col min="3066" max="3296" width="8.69921875" style="42"/>
    <col min="3297" max="3297" width="4.19921875" style="42" customWidth="1"/>
    <col min="3298" max="3298" width="16.19921875" style="42" customWidth="1"/>
    <col min="3299" max="3300" width="10.8984375" style="42" customWidth="1"/>
    <col min="3301" max="3308" width="10.19921875" style="42" customWidth="1"/>
    <col min="3309" max="3309" width="8.69921875" style="42"/>
    <col min="3310" max="3315" width="12.19921875" style="42" customWidth="1"/>
    <col min="3316" max="3321" width="9.09765625" style="42" bestFit="1" customWidth="1"/>
    <col min="3322" max="3552" width="8.69921875" style="42"/>
    <col min="3553" max="3553" width="4.19921875" style="42" customWidth="1"/>
    <col min="3554" max="3554" width="16.19921875" style="42" customWidth="1"/>
    <col min="3555" max="3556" width="10.8984375" style="42" customWidth="1"/>
    <col min="3557" max="3564" width="10.19921875" style="42" customWidth="1"/>
    <col min="3565" max="3565" width="8.69921875" style="42"/>
    <col min="3566" max="3571" width="12.19921875" style="42" customWidth="1"/>
    <col min="3572" max="3577" width="9.09765625" style="42" bestFit="1" customWidth="1"/>
    <col min="3578" max="3808" width="8.69921875" style="42"/>
    <col min="3809" max="3809" width="4.19921875" style="42" customWidth="1"/>
    <col min="3810" max="3810" width="16.19921875" style="42" customWidth="1"/>
    <col min="3811" max="3812" width="10.8984375" style="42" customWidth="1"/>
    <col min="3813" max="3820" width="10.19921875" style="42" customWidth="1"/>
    <col min="3821" max="3821" width="8.69921875" style="42"/>
    <col min="3822" max="3827" width="12.19921875" style="42" customWidth="1"/>
    <col min="3828" max="3833" width="9.09765625" style="42" bestFit="1" customWidth="1"/>
    <col min="3834" max="4064" width="8.69921875" style="42"/>
    <col min="4065" max="4065" width="4.19921875" style="42" customWidth="1"/>
    <col min="4066" max="4066" width="16.19921875" style="42" customWidth="1"/>
    <col min="4067" max="4068" width="10.8984375" style="42" customWidth="1"/>
    <col min="4069" max="4076" width="10.19921875" style="42" customWidth="1"/>
    <col min="4077" max="4077" width="8.69921875" style="42"/>
    <col min="4078" max="4083" width="12.19921875" style="42" customWidth="1"/>
    <col min="4084" max="4089" width="9.09765625" style="42" bestFit="1" customWidth="1"/>
    <col min="4090" max="4320" width="8.69921875" style="42"/>
    <col min="4321" max="4321" width="4.19921875" style="42" customWidth="1"/>
    <col min="4322" max="4322" width="16.19921875" style="42" customWidth="1"/>
    <col min="4323" max="4324" width="10.8984375" style="42" customWidth="1"/>
    <col min="4325" max="4332" width="10.19921875" style="42" customWidth="1"/>
    <col min="4333" max="4333" width="8.69921875" style="42"/>
    <col min="4334" max="4339" width="12.19921875" style="42" customWidth="1"/>
    <col min="4340" max="4345" width="9.09765625" style="42" bestFit="1" customWidth="1"/>
    <col min="4346" max="4576" width="8.69921875" style="42"/>
    <col min="4577" max="4577" width="4.19921875" style="42" customWidth="1"/>
    <col min="4578" max="4578" width="16.19921875" style="42" customWidth="1"/>
    <col min="4579" max="4580" width="10.8984375" style="42" customWidth="1"/>
    <col min="4581" max="4588" width="10.19921875" style="42" customWidth="1"/>
    <col min="4589" max="4589" width="8.69921875" style="42"/>
    <col min="4590" max="4595" width="12.19921875" style="42" customWidth="1"/>
    <col min="4596" max="4601" width="9.09765625" style="42" bestFit="1" customWidth="1"/>
    <col min="4602" max="4832" width="8.69921875" style="42"/>
    <col min="4833" max="4833" width="4.19921875" style="42" customWidth="1"/>
    <col min="4834" max="4834" width="16.19921875" style="42" customWidth="1"/>
    <col min="4835" max="4836" width="10.8984375" style="42" customWidth="1"/>
    <col min="4837" max="4844" width="10.19921875" style="42" customWidth="1"/>
    <col min="4845" max="4845" width="8.69921875" style="42"/>
    <col min="4846" max="4851" width="12.19921875" style="42" customWidth="1"/>
    <col min="4852" max="4857" width="9.09765625" style="42" bestFit="1" customWidth="1"/>
    <col min="4858" max="5088" width="8.69921875" style="42"/>
    <col min="5089" max="5089" width="4.19921875" style="42" customWidth="1"/>
    <col min="5090" max="5090" width="16.19921875" style="42" customWidth="1"/>
    <col min="5091" max="5092" width="10.8984375" style="42" customWidth="1"/>
    <col min="5093" max="5100" width="10.19921875" style="42" customWidth="1"/>
    <col min="5101" max="5101" width="8.69921875" style="42"/>
    <col min="5102" max="5107" width="12.19921875" style="42" customWidth="1"/>
    <col min="5108" max="5113" width="9.09765625" style="42" bestFit="1" customWidth="1"/>
    <col min="5114" max="5344" width="8.69921875" style="42"/>
    <col min="5345" max="5345" width="4.19921875" style="42" customWidth="1"/>
    <col min="5346" max="5346" width="16.19921875" style="42" customWidth="1"/>
    <col min="5347" max="5348" width="10.8984375" style="42" customWidth="1"/>
    <col min="5349" max="5356" width="10.19921875" style="42" customWidth="1"/>
    <col min="5357" max="5357" width="8.69921875" style="42"/>
    <col min="5358" max="5363" width="12.19921875" style="42" customWidth="1"/>
    <col min="5364" max="5369" width="9.09765625" style="42" bestFit="1" customWidth="1"/>
    <col min="5370" max="5600" width="8.69921875" style="42"/>
    <col min="5601" max="5601" width="4.19921875" style="42" customWidth="1"/>
    <col min="5602" max="5602" width="16.19921875" style="42" customWidth="1"/>
    <col min="5603" max="5604" width="10.8984375" style="42" customWidth="1"/>
    <col min="5605" max="5612" width="10.19921875" style="42" customWidth="1"/>
    <col min="5613" max="5613" width="8.69921875" style="42"/>
    <col min="5614" max="5619" width="12.19921875" style="42" customWidth="1"/>
    <col min="5620" max="5625" width="9.09765625" style="42" bestFit="1" customWidth="1"/>
    <col min="5626" max="5856" width="8.69921875" style="42"/>
    <col min="5857" max="5857" width="4.19921875" style="42" customWidth="1"/>
    <col min="5858" max="5858" width="16.19921875" style="42" customWidth="1"/>
    <col min="5859" max="5860" width="10.8984375" style="42" customWidth="1"/>
    <col min="5861" max="5868" width="10.19921875" style="42" customWidth="1"/>
    <col min="5869" max="5869" width="8.69921875" style="42"/>
    <col min="5870" max="5875" width="12.19921875" style="42" customWidth="1"/>
    <col min="5876" max="5881" width="9.09765625" style="42" bestFit="1" customWidth="1"/>
    <col min="5882" max="6112" width="8.69921875" style="42"/>
    <col min="6113" max="6113" width="4.19921875" style="42" customWidth="1"/>
    <col min="6114" max="6114" width="16.19921875" style="42" customWidth="1"/>
    <col min="6115" max="6116" width="10.8984375" style="42" customWidth="1"/>
    <col min="6117" max="6124" width="10.19921875" style="42" customWidth="1"/>
    <col min="6125" max="6125" width="8.69921875" style="42"/>
    <col min="6126" max="6131" width="12.19921875" style="42" customWidth="1"/>
    <col min="6132" max="6137" width="9.09765625" style="42" bestFit="1" customWidth="1"/>
    <col min="6138" max="6368" width="8.69921875" style="42"/>
    <col min="6369" max="6369" width="4.19921875" style="42" customWidth="1"/>
    <col min="6370" max="6370" width="16.19921875" style="42" customWidth="1"/>
    <col min="6371" max="6372" width="10.8984375" style="42" customWidth="1"/>
    <col min="6373" max="6380" width="10.19921875" style="42" customWidth="1"/>
    <col min="6381" max="6381" width="8.69921875" style="42"/>
    <col min="6382" max="6387" width="12.19921875" style="42" customWidth="1"/>
    <col min="6388" max="6393" width="9.09765625" style="42" bestFit="1" customWidth="1"/>
    <col min="6394" max="6624" width="8.69921875" style="42"/>
    <col min="6625" max="6625" width="4.19921875" style="42" customWidth="1"/>
    <col min="6626" max="6626" width="16.19921875" style="42" customWidth="1"/>
    <col min="6627" max="6628" width="10.8984375" style="42" customWidth="1"/>
    <col min="6629" max="6636" width="10.19921875" style="42" customWidth="1"/>
    <col min="6637" max="6637" width="8.69921875" style="42"/>
    <col min="6638" max="6643" width="12.19921875" style="42" customWidth="1"/>
    <col min="6644" max="6649" width="9.09765625" style="42" bestFit="1" customWidth="1"/>
    <col min="6650" max="6880" width="8.69921875" style="42"/>
    <col min="6881" max="6881" width="4.19921875" style="42" customWidth="1"/>
    <col min="6882" max="6882" width="16.19921875" style="42" customWidth="1"/>
    <col min="6883" max="6884" width="10.8984375" style="42" customWidth="1"/>
    <col min="6885" max="6892" width="10.19921875" style="42" customWidth="1"/>
    <col min="6893" max="6893" width="8.69921875" style="42"/>
    <col min="6894" max="6899" width="12.19921875" style="42" customWidth="1"/>
    <col min="6900" max="6905" width="9.09765625" style="42" bestFit="1" customWidth="1"/>
    <col min="6906" max="7136" width="8.69921875" style="42"/>
    <col min="7137" max="7137" width="4.19921875" style="42" customWidth="1"/>
    <col min="7138" max="7138" width="16.19921875" style="42" customWidth="1"/>
    <col min="7139" max="7140" width="10.8984375" style="42" customWidth="1"/>
    <col min="7141" max="7148" width="10.19921875" style="42" customWidth="1"/>
    <col min="7149" max="7149" width="8.69921875" style="42"/>
    <col min="7150" max="7155" width="12.19921875" style="42" customWidth="1"/>
    <col min="7156" max="7161" width="9.09765625" style="42" bestFit="1" customWidth="1"/>
    <col min="7162" max="7392" width="8.69921875" style="42"/>
    <col min="7393" max="7393" width="4.19921875" style="42" customWidth="1"/>
    <col min="7394" max="7394" width="16.19921875" style="42" customWidth="1"/>
    <col min="7395" max="7396" width="10.8984375" style="42" customWidth="1"/>
    <col min="7397" max="7404" width="10.19921875" style="42" customWidth="1"/>
    <col min="7405" max="7405" width="8.69921875" style="42"/>
    <col min="7406" max="7411" width="12.19921875" style="42" customWidth="1"/>
    <col min="7412" max="7417" width="9.09765625" style="42" bestFit="1" customWidth="1"/>
    <col min="7418" max="7648" width="8.69921875" style="42"/>
    <col min="7649" max="7649" width="4.19921875" style="42" customWidth="1"/>
    <col min="7650" max="7650" width="16.19921875" style="42" customWidth="1"/>
    <col min="7651" max="7652" width="10.8984375" style="42" customWidth="1"/>
    <col min="7653" max="7660" width="10.19921875" style="42" customWidth="1"/>
    <col min="7661" max="7661" width="8.69921875" style="42"/>
    <col min="7662" max="7667" width="12.19921875" style="42" customWidth="1"/>
    <col min="7668" max="7673" width="9.09765625" style="42" bestFit="1" customWidth="1"/>
    <col min="7674" max="7904" width="8.69921875" style="42"/>
    <col min="7905" max="7905" width="4.19921875" style="42" customWidth="1"/>
    <col min="7906" max="7906" width="16.19921875" style="42" customWidth="1"/>
    <col min="7907" max="7908" width="10.8984375" style="42" customWidth="1"/>
    <col min="7909" max="7916" width="10.19921875" style="42" customWidth="1"/>
    <col min="7917" max="7917" width="8.69921875" style="42"/>
    <col min="7918" max="7923" width="12.19921875" style="42" customWidth="1"/>
    <col min="7924" max="7929" width="9.09765625" style="42" bestFit="1" customWidth="1"/>
    <col min="7930" max="8160" width="8.69921875" style="42"/>
    <col min="8161" max="8161" width="4.19921875" style="42" customWidth="1"/>
    <col min="8162" max="8162" width="16.19921875" style="42" customWidth="1"/>
    <col min="8163" max="8164" width="10.8984375" style="42" customWidth="1"/>
    <col min="8165" max="8172" width="10.19921875" style="42" customWidth="1"/>
    <col min="8173" max="8173" width="8.69921875" style="42"/>
    <col min="8174" max="8179" width="12.19921875" style="42" customWidth="1"/>
    <col min="8180" max="8185" width="9.09765625" style="42" bestFit="1" customWidth="1"/>
    <col min="8186" max="8416" width="8.69921875" style="42"/>
    <col min="8417" max="8417" width="4.19921875" style="42" customWidth="1"/>
    <col min="8418" max="8418" width="16.19921875" style="42" customWidth="1"/>
    <col min="8419" max="8420" width="10.8984375" style="42" customWidth="1"/>
    <col min="8421" max="8428" width="10.19921875" style="42" customWidth="1"/>
    <col min="8429" max="8429" width="8.69921875" style="42"/>
    <col min="8430" max="8435" width="12.19921875" style="42" customWidth="1"/>
    <col min="8436" max="8441" width="9.09765625" style="42" bestFit="1" customWidth="1"/>
    <col min="8442" max="8672" width="8.69921875" style="42"/>
    <col min="8673" max="8673" width="4.19921875" style="42" customWidth="1"/>
    <col min="8674" max="8674" width="16.19921875" style="42" customWidth="1"/>
    <col min="8675" max="8676" width="10.8984375" style="42" customWidth="1"/>
    <col min="8677" max="8684" width="10.19921875" style="42" customWidth="1"/>
    <col min="8685" max="8685" width="8.69921875" style="42"/>
    <col min="8686" max="8691" width="12.19921875" style="42" customWidth="1"/>
    <col min="8692" max="8697" width="9.09765625" style="42" bestFit="1" customWidth="1"/>
    <col min="8698" max="8928" width="8.69921875" style="42"/>
    <col min="8929" max="8929" width="4.19921875" style="42" customWidth="1"/>
    <col min="8930" max="8930" width="16.19921875" style="42" customWidth="1"/>
    <col min="8931" max="8932" width="10.8984375" style="42" customWidth="1"/>
    <col min="8933" max="8940" width="10.19921875" style="42" customWidth="1"/>
    <col min="8941" max="8941" width="8.69921875" style="42"/>
    <col min="8942" max="8947" width="12.19921875" style="42" customWidth="1"/>
    <col min="8948" max="8953" width="9.09765625" style="42" bestFit="1" customWidth="1"/>
    <col min="8954" max="9184" width="8.69921875" style="42"/>
    <col min="9185" max="9185" width="4.19921875" style="42" customWidth="1"/>
    <col min="9186" max="9186" width="16.19921875" style="42" customWidth="1"/>
    <col min="9187" max="9188" width="10.8984375" style="42" customWidth="1"/>
    <col min="9189" max="9196" width="10.19921875" style="42" customWidth="1"/>
    <col min="9197" max="9197" width="8.69921875" style="42"/>
    <col min="9198" max="9203" width="12.19921875" style="42" customWidth="1"/>
    <col min="9204" max="9209" width="9.09765625" style="42" bestFit="1" customWidth="1"/>
    <col min="9210" max="9440" width="8.69921875" style="42"/>
    <col min="9441" max="9441" width="4.19921875" style="42" customWidth="1"/>
    <col min="9442" max="9442" width="16.19921875" style="42" customWidth="1"/>
    <col min="9443" max="9444" width="10.8984375" style="42" customWidth="1"/>
    <col min="9445" max="9452" width="10.19921875" style="42" customWidth="1"/>
    <col min="9453" max="9453" width="8.69921875" style="42"/>
    <col min="9454" max="9459" width="12.19921875" style="42" customWidth="1"/>
    <col min="9460" max="9465" width="9.09765625" style="42" bestFit="1" customWidth="1"/>
    <col min="9466" max="9696" width="8.69921875" style="42"/>
    <col min="9697" max="9697" width="4.19921875" style="42" customWidth="1"/>
    <col min="9698" max="9698" width="16.19921875" style="42" customWidth="1"/>
    <col min="9699" max="9700" width="10.8984375" style="42" customWidth="1"/>
    <col min="9701" max="9708" width="10.19921875" style="42" customWidth="1"/>
    <col min="9709" max="9709" width="8.69921875" style="42"/>
    <col min="9710" max="9715" width="12.19921875" style="42" customWidth="1"/>
    <col min="9716" max="9721" width="9.09765625" style="42" bestFit="1" customWidth="1"/>
    <col min="9722" max="9952" width="8.69921875" style="42"/>
    <col min="9953" max="9953" width="4.19921875" style="42" customWidth="1"/>
    <col min="9954" max="9954" width="16.19921875" style="42" customWidth="1"/>
    <col min="9955" max="9956" width="10.8984375" style="42" customWidth="1"/>
    <col min="9957" max="9964" width="10.19921875" style="42" customWidth="1"/>
    <col min="9965" max="9965" width="8.69921875" style="42"/>
    <col min="9966" max="9971" width="12.19921875" style="42" customWidth="1"/>
    <col min="9972" max="9977" width="9.09765625" style="42" bestFit="1" customWidth="1"/>
    <col min="9978" max="10208" width="8.69921875" style="42"/>
    <col min="10209" max="10209" width="4.19921875" style="42" customWidth="1"/>
    <col min="10210" max="10210" width="16.19921875" style="42" customWidth="1"/>
    <col min="10211" max="10212" width="10.8984375" style="42" customWidth="1"/>
    <col min="10213" max="10220" width="10.19921875" style="42" customWidth="1"/>
    <col min="10221" max="10221" width="8.69921875" style="42"/>
    <col min="10222" max="10227" width="12.19921875" style="42" customWidth="1"/>
    <col min="10228" max="10233" width="9.09765625" style="42" bestFit="1" customWidth="1"/>
    <col min="10234" max="10464" width="8.69921875" style="42"/>
    <col min="10465" max="10465" width="4.19921875" style="42" customWidth="1"/>
    <col min="10466" max="10466" width="16.19921875" style="42" customWidth="1"/>
    <col min="10467" max="10468" width="10.8984375" style="42" customWidth="1"/>
    <col min="10469" max="10476" width="10.19921875" style="42" customWidth="1"/>
    <col min="10477" max="10477" width="8.69921875" style="42"/>
    <col min="10478" max="10483" width="12.19921875" style="42" customWidth="1"/>
    <col min="10484" max="10489" width="9.09765625" style="42" bestFit="1" customWidth="1"/>
    <col min="10490" max="10720" width="8.69921875" style="42"/>
    <col min="10721" max="10721" width="4.19921875" style="42" customWidth="1"/>
    <col min="10722" max="10722" width="16.19921875" style="42" customWidth="1"/>
    <col min="10723" max="10724" width="10.8984375" style="42" customWidth="1"/>
    <col min="10725" max="10732" width="10.19921875" style="42" customWidth="1"/>
    <col min="10733" max="10733" width="8.69921875" style="42"/>
    <col min="10734" max="10739" width="12.19921875" style="42" customWidth="1"/>
    <col min="10740" max="10745" width="9.09765625" style="42" bestFit="1" customWidth="1"/>
    <col min="10746" max="10976" width="8.69921875" style="42"/>
    <col min="10977" max="10977" width="4.19921875" style="42" customWidth="1"/>
    <col min="10978" max="10978" width="16.19921875" style="42" customWidth="1"/>
    <col min="10979" max="10980" width="10.8984375" style="42" customWidth="1"/>
    <col min="10981" max="10988" width="10.19921875" style="42" customWidth="1"/>
    <col min="10989" max="10989" width="8.69921875" style="42"/>
    <col min="10990" max="10995" width="12.19921875" style="42" customWidth="1"/>
    <col min="10996" max="11001" width="9.09765625" style="42" bestFit="1" customWidth="1"/>
    <col min="11002" max="11232" width="8.69921875" style="42"/>
    <col min="11233" max="11233" width="4.19921875" style="42" customWidth="1"/>
    <col min="11234" max="11234" width="16.19921875" style="42" customWidth="1"/>
    <col min="11235" max="11236" width="10.8984375" style="42" customWidth="1"/>
    <col min="11237" max="11244" width="10.19921875" style="42" customWidth="1"/>
    <col min="11245" max="11245" width="8.69921875" style="42"/>
    <col min="11246" max="11251" width="12.19921875" style="42" customWidth="1"/>
    <col min="11252" max="11257" width="9.09765625" style="42" bestFit="1" customWidth="1"/>
    <col min="11258" max="11488" width="8.69921875" style="42"/>
    <col min="11489" max="11489" width="4.19921875" style="42" customWidth="1"/>
    <col min="11490" max="11490" width="16.19921875" style="42" customWidth="1"/>
    <col min="11491" max="11492" width="10.8984375" style="42" customWidth="1"/>
    <col min="11493" max="11500" width="10.19921875" style="42" customWidth="1"/>
    <col min="11501" max="11501" width="8.69921875" style="42"/>
    <col min="11502" max="11507" width="12.19921875" style="42" customWidth="1"/>
    <col min="11508" max="11513" width="9.09765625" style="42" bestFit="1" customWidth="1"/>
    <col min="11514" max="11744" width="8.69921875" style="42"/>
    <col min="11745" max="11745" width="4.19921875" style="42" customWidth="1"/>
    <col min="11746" max="11746" width="16.19921875" style="42" customWidth="1"/>
    <col min="11747" max="11748" width="10.8984375" style="42" customWidth="1"/>
    <col min="11749" max="11756" width="10.19921875" style="42" customWidth="1"/>
    <col min="11757" max="11757" width="8.69921875" style="42"/>
    <col min="11758" max="11763" width="12.19921875" style="42" customWidth="1"/>
    <col min="11764" max="11769" width="9.09765625" style="42" bestFit="1" customWidth="1"/>
    <col min="11770" max="12000" width="8.69921875" style="42"/>
    <col min="12001" max="12001" width="4.19921875" style="42" customWidth="1"/>
    <col min="12002" max="12002" width="16.19921875" style="42" customWidth="1"/>
    <col min="12003" max="12004" width="10.8984375" style="42" customWidth="1"/>
    <col min="12005" max="12012" width="10.19921875" style="42" customWidth="1"/>
    <col min="12013" max="12013" width="8.69921875" style="42"/>
    <col min="12014" max="12019" width="12.19921875" style="42" customWidth="1"/>
    <col min="12020" max="12025" width="9.09765625" style="42" bestFit="1" customWidth="1"/>
    <col min="12026" max="12256" width="8.69921875" style="42"/>
    <col min="12257" max="12257" width="4.19921875" style="42" customWidth="1"/>
    <col min="12258" max="12258" width="16.19921875" style="42" customWidth="1"/>
    <col min="12259" max="12260" width="10.8984375" style="42" customWidth="1"/>
    <col min="12261" max="12268" width="10.19921875" style="42" customWidth="1"/>
    <col min="12269" max="12269" width="8.69921875" style="42"/>
    <col min="12270" max="12275" width="12.19921875" style="42" customWidth="1"/>
    <col min="12276" max="12281" width="9.09765625" style="42" bestFit="1" customWidth="1"/>
    <col min="12282" max="12512" width="8.69921875" style="42"/>
    <col min="12513" max="12513" width="4.19921875" style="42" customWidth="1"/>
    <col min="12514" max="12514" width="16.19921875" style="42" customWidth="1"/>
    <col min="12515" max="12516" width="10.8984375" style="42" customWidth="1"/>
    <col min="12517" max="12524" width="10.19921875" style="42" customWidth="1"/>
    <col min="12525" max="12525" width="8.69921875" style="42"/>
    <col min="12526" max="12531" width="12.19921875" style="42" customWidth="1"/>
    <col min="12532" max="12537" width="9.09765625" style="42" bestFit="1" customWidth="1"/>
    <col min="12538" max="12768" width="8.69921875" style="42"/>
    <col min="12769" max="12769" width="4.19921875" style="42" customWidth="1"/>
    <col min="12770" max="12770" width="16.19921875" style="42" customWidth="1"/>
    <col min="12771" max="12772" width="10.8984375" style="42" customWidth="1"/>
    <col min="12773" max="12780" width="10.19921875" style="42" customWidth="1"/>
    <col min="12781" max="12781" width="8.69921875" style="42"/>
    <col min="12782" max="12787" width="12.19921875" style="42" customWidth="1"/>
    <col min="12788" max="12793" width="9.09765625" style="42" bestFit="1" customWidth="1"/>
    <col min="12794" max="13024" width="8.69921875" style="42"/>
    <col min="13025" max="13025" width="4.19921875" style="42" customWidth="1"/>
    <col min="13026" max="13026" width="16.19921875" style="42" customWidth="1"/>
    <col min="13027" max="13028" width="10.8984375" style="42" customWidth="1"/>
    <col min="13029" max="13036" width="10.19921875" style="42" customWidth="1"/>
    <col min="13037" max="13037" width="8.69921875" style="42"/>
    <col min="13038" max="13043" width="12.19921875" style="42" customWidth="1"/>
    <col min="13044" max="13049" width="9.09765625" style="42" bestFit="1" customWidth="1"/>
    <col min="13050" max="13280" width="8.69921875" style="42"/>
    <col min="13281" max="13281" width="4.19921875" style="42" customWidth="1"/>
    <col min="13282" max="13282" width="16.19921875" style="42" customWidth="1"/>
    <col min="13283" max="13284" width="10.8984375" style="42" customWidth="1"/>
    <col min="13285" max="13292" width="10.19921875" style="42" customWidth="1"/>
    <col min="13293" max="13293" width="8.69921875" style="42"/>
    <col min="13294" max="13299" width="12.19921875" style="42" customWidth="1"/>
    <col min="13300" max="13305" width="9.09765625" style="42" bestFit="1" customWidth="1"/>
    <col min="13306" max="13536" width="8.69921875" style="42"/>
    <col min="13537" max="13537" width="4.19921875" style="42" customWidth="1"/>
    <col min="13538" max="13538" width="16.19921875" style="42" customWidth="1"/>
    <col min="13539" max="13540" width="10.8984375" style="42" customWidth="1"/>
    <col min="13541" max="13548" width="10.19921875" style="42" customWidth="1"/>
    <col min="13549" max="13549" width="8.69921875" style="42"/>
    <col min="13550" max="13555" width="12.19921875" style="42" customWidth="1"/>
    <col min="13556" max="13561" width="9.09765625" style="42" bestFit="1" customWidth="1"/>
    <col min="13562" max="13792" width="8.69921875" style="42"/>
    <col min="13793" max="13793" width="4.19921875" style="42" customWidth="1"/>
    <col min="13794" max="13794" width="16.19921875" style="42" customWidth="1"/>
    <col min="13795" max="13796" width="10.8984375" style="42" customWidth="1"/>
    <col min="13797" max="13804" width="10.19921875" style="42" customWidth="1"/>
    <col min="13805" max="13805" width="8.69921875" style="42"/>
    <col min="13806" max="13811" width="12.19921875" style="42" customWidth="1"/>
    <col min="13812" max="13817" width="9.09765625" style="42" bestFit="1" customWidth="1"/>
    <col min="13818" max="14048" width="8.69921875" style="42"/>
    <col min="14049" max="14049" width="4.19921875" style="42" customWidth="1"/>
    <col min="14050" max="14050" width="16.19921875" style="42" customWidth="1"/>
    <col min="14051" max="14052" width="10.8984375" style="42" customWidth="1"/>
    <col min="14053" max="14060" width="10.19921875" style="42" customWidth="1"/>
    <col min="14061" max="14061" width="8.69921875" style="42"/>
    <col min="14062" max="14067" width="12.19921875" style="42" customWidth="1"/>
    <col min="14068" max="14073" width="9.09765625" style="42" bestFit="1" customWidth="1"/>
    <col min="14074" max="14304" width="8.69921875" style="42"/>
    <col min="14305" max="14305" width="4.19921875" style="42" customWidth="1"/>
    <col min="14306" max="14306" width="16.19921875" style="42" customWidth="1"/>
    <col min="14307" max="14308" width="10.8984375" style="42" customWidth="1"/>
    <col min="14309" max="14316" width="10.19921875" style="42" customWidth="1"/>
    <col min="14317" max="14317" width="8.69921875" style="42"/>
    <col min="14318" max="14323" width="12.19921875" style="42" customWidth="1"/>
    <col min="14324" max="14329" width="9.09765625" style="42" bestFit="1" customWidth="1"/>
    <col min="14330" max="14560" width="8.69921875" style="42"/>
    <col min="14561" max="14561" width="4.19921875" style="42" customWidth="1"/>
    <col min="14562" max="14562" width="16.19921875" style="42" customWidth="1"/>
    <col min="14563" max="14564" width="10.8984375" style="42" customWidth="1"/>
    <col min="14565" max="14572" width="10.19921875" style="42" customWidth="1"/>
    <col min="14573" max="14573" width="8.69921875" style="42"/>
    <col min="14574" max="14579" width="12.19921875" style="42" customWidth="1"/>
    <col min="14580" max="14585" width="9.09765625" style="42" bestFit="1" customWidth="1"/>
    <col min="14586" max="14816" width="8.69921875" style="42"/>
    <col min="14817" max="14817" width="4.19921875" style="42" customWidth="1"/>
    <col min="14818" max="14818" width="16.19921875" style="42" customWidth="1"/>
    <col min="14819" max="14820" width="10.8984375" style="42" customWidth="1"/>
    <col min="14821" max="14828" width="10.19921875" style="42" customWidth="1"/>
    <col min="14829" max="14829" width="8.69921875" style="42"/>
    <col min="14830" max="14835" width="12.19921875" style="42" customWidth="1"/>
    <col min="14836" max="14841" width="9.09765625" style="42" bestFit="1" customWidth="1"/>
    <col min="14842" max="15072" width="8.69921875" style="42"/>
    <col min="15073" max="15073" width="4.19921875" style="42" customWidth="1"/>
    <col min="15074" max="15074" width="16.19921875" style="42" customWidth="1"/>
    <col min="15075" max="15076" width="10.8984375" style="42" customWidth="1"/>
    <col min="15077" max="15084" width="10.19921875" style="42" customWidth="1"/>
    <col min="15085" max="15085" width="8.69921875" style="42"/>
    <col min="15086" max="15091" width="12.19921875" style="42" customWidth="1"/>
    <col min="15092" max="15097" width="9.09765625" style="42" bestFit="1" customWidth="1"/>
    <col min="15098" max="15328" width="8.69921875" style="42"/>
    <col min="15329" max="15329" width="4.19921875" style="42" customWidth="1"/>
    <col min="15330" max="15330" width="16.19921875" style="42" customWidth="1"/>
    <col min="15331" max="15332" width="10.8984375" style="42" customWidth="1"/>
    <col min="15333" max="15340" width="10.19921875" style="42" customWidth="1"/>
    <col min="15341" max="15341" width="8.69921875" style="42"/>
    <col min="15342" max="15347" width="12.19921875" style="42" customWidth="1"/>
    <col min="15348" max="15353" width="9.09765625" style="42" bestFit="1" customWidth="1"/>
    <col min="15354" max="15584" width="8.69921875" style="42"/>
    <col min="15585" max="15585" width="4.19921875" style="42" customWidth="1"/>
    <col min="15586" max="15586" width="16.19921875" style="42" customWidth="1"/>
    <col min="15587" max="15588" width="10.8984375" style="42" customWidth="1"/>
    <col min="15589" max="15596" width="10.19921875" style="42" customWidth="1"/>
    <col min="15597" max="15597" width="8.69921875" style="42"/>
    <col min="15598" max="15603" width="12.19921875" style="42" customWidth="1"/>
    <col min="15604" max="15609" width="9.09765625" style="42" bestFit="1" customWidth="1"/>
    <col min="15610" max="15840" width="8.69921875" style="42"/>
    <col min="15841" max="15841" width="4.19921875" style="42" customWidth="1"/>
    <col min="15842" max="15842" width="16.19921875" style="42" customWidth="1"/>
    <col min="15843" max="15844" width="10.8984375" style="42" customWidth="1"/>
    <col min="15845" max="15852" width="10.19921875" style="42" customWidth="1"/>
    <col min="15853" max="15853" width="8.69921875" style="42"/>
    <col min="15854" max="15859" width="12.19921875" style="42" customWidth="1"/>
    <col min="15860" max="15865" width="9.09765625" style="42" bestFit="1" customWidth="1"/>
    <col min="15866" max="16096" width="8.69921875" style="42"/>
    <col min="16097" max="16097" width="4.19921875" style="42" customWidth="1"/>
    <col min="16098" max="16098" width="16.19921875" style="42" customWidth="1"/>
    <col min="16099" max="16100" width="10.8984375" style="42" customWidth="1"/>
    <col min="16101" max="16108" width="10.19921875" style="42" customWidth="1"/>
    <col min="16109" max="16109" width="8.69921875" style="42"/>
    <col min="16110" max="16115" width="12.19921875" style="42" customWidth="1"/>
    <col min="16116" max="16121" width="9.09765625" style="42" bestFit="1" customWidth="1"/>
    <col min="16122" max="16384" width="8.69921875" style="42"/>
  </cols>
  <sheetData>
    <row r="1" spans="1:21" ht="23.1" customHeight="1">
      <c r="A1" s="213" t="s">
        <v>206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49"/>
      <c r="N1" s="49"/>
    </row>
    <row r="2" spans="1:21" ht="23.1" customHeight="1">
      <c r="A2" s="214" t="s">
        <v>250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48"/>
    </row>
    <row r="3" spans="1:21" ht="23.1" customHeight="1">
      <c r="A3" s="218" t="s">
        <v>504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47"/>
      <c r="N3" s="47"/>
      <c r="O3" s="47"/>
      <c r="P3" s="47"/>
      <c r="Q3" s="47"/>
      <c r="R3" s="47"/>
      <c r="S3" s="47"/>
      <c r="T3" s="47"/>
      <c r="U3" s="47"/>
    </row>
    <row r="4" spans="1:21" ht="15.6" customHeight="1">
      <c r="J4" s="216" t="s">
        <v>97</v>
      </c>
      <c r="K4" s="216"/>
      <c r="L4" s="216"/>
    </row>
    <row r="5" spans="1:21" s="106" customFormat="1" ht="27" customHeight="1">
      <c r="A5" s="220" t="s">
        <v>44</v>
      </c>
      <c r="B5" s="220" t="s">
        <v>98</v>
      </c>
      <c r="C5" s="221" t="s">
        <v>112</v>
      </c>
      <c r="D5" s="221" t="s">
        <v>113</v>
      </c>
      <c r="E5" s="221"/>
      <c r="F5" s="221"/>
      <c r="G5" s="221" t="s">
        <v>114</v>
      </c>
      <c r="H5" s="221"/>
      <c r="I5" s="221"/>
      <c r="J5" s="220" t="s">
        <v>115</v>
      </c>
      <c r="K5" s="220"/>
      <c r="L5" s="220"/>
    </row>
    <row r="6" spans="1:21" s="109" customFormat="1" ht="36.75" customHeight="1">
      <c r="A6" s="220"/>
      <c r="B6" s="220"/>
      <c r="C6" s="221"/>
      <c r="D6" s="107" t="s">
        <v>116</v>
      </c>
      <c r="E6" s="107" t="s">
        <v>117</v>
      </c>
      <c r="F6" s="107" t="s">
        <v>118</v>
      </c>
      <c r="G6" s="107" t="s">
        <v>116</v>
      </c>
      <c r="H6" s="107" t="s">
        <v>117</v>
      </c>
      <c r="I6" s="168" t="s">
        <v>118</v>
      </c>
      <c r="J6" s="108" t="s">
        <v>116</v>
      </c>
      <c r="K6" s="108" t="s">
        <v>117</v>
      </c>
      <c r="L6" s="108" t="s">
        <v>118</v>
      </c>
    </row>
    <row r="7" spans="1:21" s="114" customFormat="1" ht="23.1" customHeight="1">
      <c r="A7" s="110">
        <v>1</v>
      </c>
      <c r="B7" s="111" t="s">
        <v>100</v>
      </c>
      <c r="C7" s="112">
        <v>131000</v>
      </c>
      <c r="D7" s="112">
        <f>SUM(E7:F7)</f>
        <v>84105</v>
      </c>
      <c r="E7" s="112">
        <v>41725</v>
      </c>
      <c r="F7" s="112">
        <v>42380</v>
      </c>
      <c r="G7" s="112">
        <f>SUM(H7:I7)</f>
        <v>454062</v>
      </c>
      <c r="H7" s="112">
        <v>356343</v>
      </c>
      <c r="I7" s="112">
        <v>97719</v>
      </c>
      <c r="J7" s="113">
        <f t="shared" ref="J7:J19" si="0">SUM(K7:L7)</f>
        <v>538167</v>
      </c>
      <c r="K7" s="113">
        <f t="shared" ref="K7:L19" si="1">+E7+H7</f>
        <v>398068</v>
      </c>
      <c r="L7" s="113">
        <f t="shared" si="1"/>
        <v>140099</v>
      </c>
    </row>
    <row r="8" spans="1:21" s="114" customFormat="1" ht="23.1" customHeight="1">
      <c r="A8" s="110">
        <f t="shared" ref="A8:A19" si="2">+A7+1</f>
        <v>2</v>
      </c>
      <c r="B8" s="111" t="s">
        <v>204</v>
      </c>
      <c r="C8" s="112">
        <v>380000</v>
      </c>
      <c r="D8" s="112">
        <f>SUM(E8:F8)</f>
        <v>230500</v>
      </c>
      <c r="E8" s="112">
        <v>200185</v>
      </c>
      <c r="F8" s="112">
        <v>30315</v>
      </c>
      <c r="G8" s="112">
        <f>SUM(H8:I8)</f>
        <v>216183</v>
      </c>
      <c r="H8" s="112">
        <v>168947</v>
      </c>
      <c r="I8" s="112">
        <v>47236</v>
      </c>
      <c r="J8" s="113">
        <f>SUM(K8:L8)</f>
        <v>446683</v>
      </c>
      <c r="K8" s="113">
        <f>+E8+H8</f>
        <v>369132</v>
      </c>
      <c r="L8" s="113">
        <f>+F8+I8</f>
        <v>77551</v>
      </c>
    </row>
    <row r="9" spans="1:21" s="114" customFormat="1" ht="23.1" customHeight="1">
      <c r="A9" s="110">
        <f t="shared" si="2"/>
        <v>3</v>
      </c>
      <c r="B9" s="111" t="s">
        <v>101</v>
      </c>
      <c r="C9" s="112">
        <v>165000</v>
      </c>
      <c r="D9" s="112">
        <f t="shared" ref="D9:D19" si="3">SUM(E9:F9)</f>
        <v>148824</v>
      </c>
      <c r="E9" s="112">
        <v>89045</v>
      </c>
      <c r="F9" s="112">
        <v>59779</v>
      </c>
      <c r="G9" s="112">
        <f t="shared" ref="G9:G19" si="4">SUM(H9:I9)</f>
        <v>509416</v>
      </c>
      <c r="H9" s="112">
        <v>392236</v>
      </c>
      <c r="I9" s="112">
        <v>117180</v>
      </c>
      <c r="J9" s="113">
        <f t="shared" si="0"/>
        <v>658240</v>
      </c>
      <c r="K9" s="113">
        <f t="shared" si="1"/>
        <v>481281</v>
      </c>
      <c r="L9" s="113">
        <f t="shared" si="1"/>
        <v>176959</v>
      </c>
    </row>
    <row r="10" spans="1:21" s="114" customFormat="1" ht="23.1" customHeight="1">
      <c r="A10" s="110">
        <f t="shared" si="2"/>
        <v>4</v>
      </c>
      <c r="B10" s="111" t="s">
        <v>102</v>
      </c>
      <c r="C10" s="112">
        <v>807000</v>
      </c>
      <c r="D10" s="112">
        <f t="shared" si="3"/>
        <v>528606</v>
      </c>
      <c r="E10" s="112">
        <v>436135</v>
      </c>
      <c r="F10" s="112">
        <v>92471</v>
      </c>
      <c r="G10" s="112">
        <f t="shared" si="4"/>
        <v>106856</v>
      </c>
      <c r="H10" s="112">
        <v>61286</v>
      </c>
      <c r="I10" s="112">
        <v>45570</v>
      </c>
      <c r="J10" s="113">
        <f t="shared" si="0"/>
        <v>635462</v>
      </c>
      <c r="K10" s="113">
        <f t="shared" si="1"/>
        <v>497421</v>
      </c>
      <c r="L10" s="113">
        <f t="shared" si="1"/>
        <v>138041</v>
      </c>
    </row>
    <row r="11" spans="1:21" s="114" customFormat="1" ht="23.1" customHeight="1">
      <c r="A11" s="110">
        <f t="shared" si="2"/>
        <v>5</v>
      </c>
      <c r="B11" s="111" t="s">
        <v>103</v>
      </c>
      <c r="C11" s="112">
        <v>205000</v>
      </c>
      <c r="D11" s="112">
        <f t="shared" si="3"/>
        <v>186779</v>
      </c>
      <c r="E11" s="112">
        <v>111139</v>
      </c>
      <c r="F11" s="112">
        <v>75640</v>
      </c>
      <c r="G11" s="112">
        <f t="shared" si="4"/>
        <v>492967</v>
      </c>
      <c r="H11" s="112">
        <f>392350-22500+500</f>
        <v>370350</v>
      </c>
      <c r="I11" s="112">
        <v>122617</v>
      </c>
      <c r="J11" s="113">
        <f t="shared" si="0"/>
        <v>679746</v>
      </c>
      <c r="K11" s="113">
        <f t="shared" si="1"/>
        <v>481489</v>
      </c>
      <c r="L11" s="113">
        <f t="shared" si="1"/>
        <v>198257</v>
      </c>
    </row>
    <row r="12" spans="1:21" s="114" customFormat="1" ht="23.1" customHeight="1">
      <c r="A12" s="110">
        <f t="shared" si="2"/>
        <v>6</v>
      </c>
      <c r="B12" s="111" t="s">
        <v>104</v>
      </c>
      <c r="C12" s="112">
        <v>118000</v>
      </c>
      <c r="D12" s="112">
        <f t="shared" si="3"/>
        <v>106030</v>
      </c>
      <c r="E12" s="112">
        <v>60280</v>
      </c>
      <c r="F12" s="112">
        <v>45750</v>
      </c>
      <c r="G12" s="112">
        <f t="shared" si="4"/>
        <v>486330</v>
      </c>
      <c r="H12" s="112">
        <f>387423+500</f>
        <v>387923</v>
      </c>
      <c r="I12" s="112">
        <v>98407</v>
      </c>
      <c r="J12" s="113">
        <f t="shared" si="0"/>
        <v>592360</v>
      </c>
      <c r="K12" s="113">
        <f t="shared" si="1"/>
        <v>448203</v>
      </c>
      <c r="L12" s="113">
        <f t="shared" si="1"/>
        <v>144157</v>
      </c>
    </row>
    <row r="13" spans="1:21" s="114" customFormat="1" ht="23.1" customHeight="1">
      <c r="A13" s="110">
        <f t="shared" si="2"/>
        <v>7</v>
      </c>
      <c r="B13" s="111" t="s">
        <v>105</v>
      </c>
      <c r="C13" s="112">
        <v>145000</v>
      </c>
      <c r="D13" s="112">
        <f t="shared" si="3"/>
        <v>137390</v>
      </c>
      <c r="E13" s="112">
        <v>64746</v>
      </c>
      <c r="F13" s="112">
        <v>72644</v>
      </c>
      <c r="G13" s="112">
        <f t="shared" si="4"/>
        <v>409374</v>
      </c>
      <c r="H13" s="112">
        <f>309588+500</f>
        <v>310088</v>
      </c>
      <c r="I13" s="112">
        <v>99286</v>
      </c>
      <c r="J13" s="113">
        <f t="shared" si="0"/>
        <v>546764</v>
      </c>
      <c r="K13" s="113">
        <f t="shared" si="1"/>
        <v>374834</v>
      </c>
      <c r="L13" s="113">
        <f t="shared" si="1"/>
        <v>171930</v>
      </c>
    </row>
    <row r="14" spans="1:21" s="114" customFormat="1" ht="23.1" customHeight="1">
      <c r="A14" s="110">
        <f t="shared" si="2"/>
        <v>8</v>
      </c>
      <c r="B14" s="111" t="s">
        <v>106</v>
      </c>
      <c r="C14" s="112">
        <v>130000</v>
      </c>
      <c r="D14" s="112">
        <f t="shared" si="3"/>
        <v>119862</v>
      </c>
      <c r="E14" s="112">
        <v>57803</v>
      </c>
      <c r="F14" s="112">
        <v>62059</v>
      </c>
      <c r="G14" s="112">
        <f t="shared" si="4"/>
        <v>351066</v>
      </c>
      <c r="H14" s="112">
        <v>273781</v>
      </c>
      <c r="I14" s="112">
        <v>77285</v>
      </c>
      <c r="J14" s="113">
        <f t="shared" si="0"/>
        <v>470928</v>
      </c>
      <c r="K14" s="113">
        <f t="shared" si="1"/>
        <v>331584</v>
      </c>
      <c r="L14" s="113">
        <f t="shared" si="1"/>
        <v>139344</v>
      </c>
    </row>
    <row r="15" spans="1:21" s="114" customFormat="1" ht="23.1" customHeight="1">
      <c r="A15" s="110">
        <f t="shared" si="2"/>
        <v>9</v>
      </c>
      <c r="B15" s="111" t="s">
        <v>107</v>
      </c>
      <c r="C15" s="112">
        <v>80000</v>
      </c>
      <c r="D15" s="112">
        <f t="shared" si="3"/>
        <v>70860</v>
      </c>
      <c r="E15" s="112">
        <v>39747</v>
      </c>
      <c r="F15" s="112">
        <v>31113</v>
      </c>
      <c r="G15" s="112">
        <f t="shared" si="4"/>
        <v>533827</v>
      </c>
      <c r="H15" s="112">
        <f>388861+300+500</f>
        <v>389661</v>
      </c>
      <c r="I15" s="112">
        <v>144166</v>
      </c>
      <c r="J15" s="113">
        <f t="shared" si="0"/>
        <v>604687</v>
      </c>
      <c r="K15" s="113">
        <f>+E15+H15</f>
        <v>429408</v>
      </c>
      <c r="L15" s="113">
        <f t="shared" si="1"/>
        <v>175279</v>
      </c>
    </row>
    <row r="16" spans="1:21" s="114" customFormat="1" ht="23.1" customHeight="1">
      <c r="A16" s="110">
        <f t="shared" si="2"/>
        <v>10</v>
      </c>
      <c r="B16" s="111" t="s">
        <v>108</v>
      </c>
      <c r="C16" s="112">
        <v>67000</v>
      </c>
      <c r="D16" s="112">
        <f t="shared" si="3"/>
        <v>61910</v>
      </c>
      <c r="E16" s="112">
        <v>33541</v>
      </c>
      <c r="F16" s="112">
        <v>28369</v>
      </c>
      <c r="G16" s="112">
        <f t="shared" si="4"/>
        <v>464211</v>
      </c>
      <c r="H16" s="112">
        <v>365259</v>
      </c>
      <c r="I16" s="112">
        <v>98952</v>
      </c>
      <c r="J16" s="113">
        <f t="shared" si="0"/>
        <v>526121</v>
      </c>
      <c r="K16" s="113">
        <f t="shared" si="1"/>
        <v>398800</v>
      </c>
      <c r="L16" s="113">
        <f t="shared" si="1"/>
        <v>127321</v>
      </c>
    </row>
    <row r="17" spans="1:12" s="114" customFormat="1" ht="23.1" customHeight="1">
      <c r="A17" s="110">
        <f t="shared" si="2"/>
        <v>11</v>
      </c>
      <c r="B17" s="111" t="s">
        <v>109</v>
      </c>
      <c r="C17" s="112">
        <v>102000</v>
      </c>
      <c r="D17" s="112">
        <f t="shared" si="3"/>
        <v>71725</v>
      </c>
      <c r="E17" s="112">
        <v>64426</v>
      </c>
      <c r="F17" s="112">
        <v>7299</v>
      </c>
      <c r="G17" s="112">
        <f t="shared" si="4"/>
        <v>172501</v>
      </c>
      <c r="H17" s="112">
        <f>149023-300</f>
        <v>148723</v>
      </c>
      <c r="I17" s="112">
        <v>23778</v>
      </c>
      <c r="J17" s="113">
        <f t="shared" si="0"/>
        <v>244226</v>
      </c>
      <c r="K17" s="113">
        <f t="shared" si="1"/>
        <v>213149</v>
      </c>
      <c r="L17" s="113">
        <f t="shared" si="1"/>
        <v>31077</v>
      </c>
    </row>
    <row r="18" spans="1:12" s="114" customFormat="1" ht="23.1" customHeight="1">
      <c r="A18" s="110">
        <f t="shared" si="2"/>
        <v>12</v>
      </c>
      <c r="B18" s="111" t="s">
        <v>110</v>
      </c>
      <c r="C18" s="112">
        <v>33000</v>
      </c>
      <c r="D18" s="112">
        <f t="shared" si="3"/>
        <v>28891</v>
      </c>
      <c r="E18" s="112">
        <v>18291</v>
      </c>
      <c r="F18" s="112">
        <v>10600</v>
      </c>
      <c r="G18" s="112">
        <f t="shared" si="4"/>
        <v>235692</v>
      </c>
      <c r="H18" s="112">
        <v>186054</v>
      </c>
      <c r="I18" s="112">
        <v>49638</v>
      </c>
      <c r="J18" s="113">
        <f t="shared" si="0"/>
        <v>264583</v>
      </c>
      <c r="K18" s="113">
        <f t="shared" si="1"/>
        <v>204345</v>
      </c>
      <c r="L18" s="113">
        <f t="shared" si="1"/>
        <v>60238</v>
      </c>
    </row>
    <row r="19" spans="1:12" s="114" customFormat="1" ht="23.1" customHeight="1">
      <c r="A19" s="110">
        <f t="shared" si="2"/>
        <v>13</v>
      </c>
      <c r="B19" s="111" t="s">
        <v>111</v>
      </c>
      <c r="C19" s="112">
        <v>110000</v>
      </c>
      <c r="D19" s="112">
        <f t="shared" si="3"/>
        <v>99488</v>
      </c>
      <c r="E19" s="112">
        <v>67168</v>
      </c>
      <c r="F19" s="112">
        <v>32320</v>
      </c>
      <c r="G19" s="112">
        <f t="shared" si="4"/>
        <v>297545</v>
      </c>
      <c r="H19" s="112">
        <v>243661</v>
      </c>
      <c r="I19" s="112">
        <v>53884</v>
      </c>
      <c r="J19" s="113">
        <f t="shared" si="0"/>
        <v>397033</v>
      </c>
      <c r="K19" s="113">
        <f t="shared" si="1"/>
        <v>310829</v>
      </c>
      <c r="L19" s="113">
        <f t="shared" si="1"/>
        <v>86204</v>
      </c>
    </row>
    <row r="20" spans="1:12" s="117" customFormat="1" ht="23.1" customHeight="1">
      <c r="A20" s="219" t="s">
        <v>99</v>
      </c>
      <c r="B20" s="219"/>
      <c r="C20" s="115">
        <f t="shared" ref="C20:L20" si="5">SUM(C7:C19)</f>
        <v>2473000</v>
      </c>
      <c r="D20" s="115">
        <f t="shared" si="5"/>
        <v>1874970</v>
      </c>
      <c r="E20" s="115">
        <f t="shared" si="5"/>
        <v>1284231</v>
      </c>
      <c r="F20" s="115">
        <f t="shared" si="5"/>
        <v>590739</v>
      </c>
      <c r="G20" s="115">
        <f t="shared" si="5"/>
        <v>4730030</v>
      </c>
      <c r="H20" s="115">
        <f t="shared" si="5"/>
        <v>3654312</v>
      </c>
      <c r="I20" s="115">
        <f t="shared" si="5"/>
        <v>1075718</v>
      </c>
      <c r="J20" s="116">
        <f t="shared" si="5"/>
        <v>6605000</v>
      </c>
      <c r="K20" s="116">
        <f t="shared" si="5"/>
        <v>4938543</v>
      </c>
      <c r="L20" s="116">
        <f t="shared" si="5"/>
        <v>1666457</v>
      </c>
    </row>
    <row r="21" spans="1:12" ht="33.75" customHeight="1">
      <c r="I21" s="203" t="s">
        <v>501</v>
      </c>
      <c r="J21" s="203"/>
      <c r="K21" s="203"/>
      <c r="L21" s="203"/>
    </row>
    <row r="22" spans="1:12" ht="15.6" customHeight="1"/>
    <row r="23" spans="1:12" ht="15.6" customHeight="1"/>
    <row r="24" spans="1:12" ht="15.6" customHeight="1"/>
    <row r="25" spans="1:12" ht="15.6" customHeight="1"/>
    <row r="26" spans="1:12" ht="15.6" customHeight="1"/>
    <row r="27" spans="1:12" ht="15.6" customHeight="1"/>
    <row r="28" spans="1:12" ht="15.6" customHeight="1"/>
    <row r="29" spans="1:12" ht="15.6" customHeight="1"/>
    <row r="30" spans="1:12" ht="15.6" customHeight="1"/>
    <row r="31" spans="1:12" ht="15.6" customHeight="1"/>
    <row r="32" spans="1:12" ht="15.6" customHeight="1"/>
  </sheetData>
  <mergeCells count="12">
    <mergeCell ref="I21:L21"/>
    <mergeCell ref="A3:L3"/>
    <mergeCell ref="A1:L1"/>
    <mergeCell ref="A20:B20"/>
    <mergeCell ref="J5:L5"/>
    <mergeCell ref="A2:L2"/>
    <mergeCell ref="J4:L4"/>
    <mergeCell ref="A5:A6"/>
    <mergeCell ref="B5:B6"/>
    <mergeCell ref="C5:C6"/>
    <mergeCell ref="D5:F5"/>
    <mergeCell ref="G5:I5"/>
  </mergeCells>
  <phoneticPr fontId="8" type="noConversion"/>
  <printOptions horizontalCentered="1"/>
  <pageMargins left="0" right="0" top="0.6" bottom="0.6" header="0.5" footer="0.5"/>
  <pageSetup paperSize="9" scale="98" orientation="landscape" r:id="rId1"/>
  <headerFooter alignWithMargins="0">
    <oddFooter>&amp;C(PL06)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D6" sqref="D6:G6"/>
    </sheetView>
  </sheetViews>
  <sheetFormatPr defaultRowHeight="15.6"/>
  <cols>
    <col min="1" max="1" width="5.8984375" style="42" customWidth="1"/>
    <col min="2" max="2" width="18.3984375" style="42" customWidth="1"/>
    <col min="3" max="4" width="12" style="43" customWidth="1"/>
    <col min="5" max="7" width="11.19921875" style="43" customWidth="1"/>
    <col min="8" max="11" width="12" style="43" customWidth="1"/>
    <col min="12" max="161" width="8.69921875" style="42"/>
    <col min="162" max="162" width="4.19921875" style="42" customWidth="1"/>
    <col min="163" max="163" width="18.3984375" style="42" customWidth="1"/>
    <col min="164" max="165" width="12" style="42" customWidth="1"/>
    <col min="166" max="168" width="11.19921875" style="42" customWidth="1"/>
    <col min="169" max="191" width="12" style="42" customWidth="1"/>
    <col min="192" max="197" width="8.19921875" style="42" customWidth="1"/>
    <col min="198" max="224" width="12" style="42" customWidth="1"/>
    <col min="225" max="417" width="8.69921875" style="42"/>
    <col min="418" max="418" width="4.19921875" style="42" customWidth="1"/>
    <col min="419" max="419" width="18.3984375" style="42" customWidth="1"/>
    <col min="420" max="421" width="12" style="42" customWidth="1"/>
    <col min="422" max="424" width="11.19921875" style="42" customWidth="1"/>
    <col min="425" max="447" width="12" style="42" customWidth="1"/>
    <col min="448" max="453" width="8.19921875" style="42" customWidth="1"/>
    <col min="454" max="480" width="12" style="42" customWidth="1"/>
    <col min="481" max="673" width="8.69921875" style="42"/>
    <col min="674" max="674" width="4.19921875" style="42" customWidth="1"/>
    <col min="675" max="675" width="18.3984375" style="42" customWidth="1"/>
    <col min="676" max="677" width="12" style="42" customWidth="1"/>
    <col min="678" max="680" width="11.19921875" style="42" customWidth="1"/>
    <col min="681" max="703" width="12" style="42" customWidth="1"/>
    <col min="704" max="709" width="8.19921875" style="42" customWidth="1"/>
    <col min="710" max="736" width="12" style="42" customWidth="1"/>
    <col min="737" max="929" width="8.69921875" style="42"/>
    <col min="930" max="930" width="4.19921875" style="42" customWidth="1"/>
    <col min="931" max="931" width="18.3984375" style="42" customWidth="1"/>
    <col min="932" max="933" width="12" style="42" customWidth="1"/>
    <col min="934" max="936" width="11.19921875" style="42" customWidth="1"/>
    <col min="937" max="959" width="12" style="42" customWidth="1"/>
    <col min="960" max="965" width="8.19921875" style="42" customWidth="1"/>
    <col min="966" max="992" width="12" style="42" customWidth="1"/>
    <col min="993" max="1185" width="8.69921875" style="42"/>
    <col min="1186" max="1186" width="4.19921875" style="42" customWidth="1"/>
    <col min="1187" max="1187" width="18.3984375" style="42" customWidth="1"/>
    <col min="1188" max="1189" width="12" style="42" customWidth="1"/>
    <col min="1190" max="1192" width="11.19921875" style="42" customWidth="1"/>
    <col min="1193" max="1215" width="12" style="42" customWidth="1"/>
    <col min="1216" max="1221" width="8.19921875" style="42" customWidth="1"/>
    <col min="1222" max="1248" width="12" style="42" customWidth="1"/>
    <col min="1249" max="1441" width="8.69921875" style="42"/>
    <col min="1442" max="1442" width="4.19921875" style="42" customWidth="1"/>
    <col min="1443" max="1443" width="18.3984375" style="42" customWidth="1"/>
    <col min="1444" max="1445" width="12" style="42" customWidth="1"/>
    <col min="1446" max="1448" width="11.19921875" style="42" customWidth="1"/>
    <col min="1449" max="1471" width="12" style="42" customWidth="1"/>
    <col min="1472" max="1477" width="8.19921875" style="42" customWidth="1"/>
    <col min="1478" max="1504" width="12" style="42" customWidth="1"/>
    <col min="1505" max="1697" width="8.69921875" style="42"/>
    <col min="1698" max="1698" width="4.19921875" style="42" customWidth="1"/>
    <col min="1699" max="1699" width="18.3984375" style="42" customWidth="1"/>
    <col min="1700" max="1701" width="12" style="42" customWidth="1"/>
    <col min="1702" max="1704" width="11.19921875" style="42" customWidth="1"/>
    <col min="1705" max="1727" width="12" style="42" customWidth="1"/>
    <col min="1728" max="1733" width="8.19921875" style="42" customWidth="1"/>
    <col min="1734" max="1760" width="12" style="42" customWidth="1"/>
    <col min="1761" max="1953" width="8.69921875" style="42"/>
    <col min="1954" max="1954" width="4.19921875" style="42" customWidth="1"/>
    <col min="1955" max="1955" width="18.3984375" style="42" customWidth="1"/>
    <col min="1956" max="1957" width="12" style="42" customWidth="1"/>
    <col min="1958" max="1960" width="11.19921875" style="42" customWidth="1"/>
    <col min="1961" max="1983" width="12" style="42" customWidth="1"/>
    <col min="1984" max="1989" width="8.19921875" style="42" customWidth="1"/>
    <col min="1990" max="2016" width="12" style="42" customWidth="1"/>
    <col min="2017" max="2209" width="8.69921875" style="42"/>
    <col min="2210" max="2210" width="4.19921875" style="42" customWidth="1"/>
    <col min="2211" max="2211" width="18.3984375" style="42" customWidth="1"/>
    <col min="2212" max="2213" width="12" style="42" customWidth="1"/>
    <col min="2214" max="2216" width="11.19921875" style="42" customWidth="1"/>
    <col min="2217" max="2239" width="12" style="42" customWidth="1"/>
    <col min="2240" max="2245" width="8.19921875" style="42" customWidth="1"/>
    <col min="2246" max="2272" width="12" style="42" customWidth="1"/>
    <col min="2273" max="2465" width="8.69921875" style="42"/>
    <col min="2466" max="2466" width="4.19921875" style="42" customWidth="1"/>
    <col min="2467" max="2467" width="18.3984375" style="42" customWidth="1"/>
    <col min="2468" max="2469" width="12" style="42" customWidth="1"/>
    <col min="2470" max="2472" width="11.19921875" style="42" customWidth="1"/>
    <col min="2473" max="2495" width="12" style="42" customWidth="1"/>
    <col min="2496" max="2501" width="8.19921875" style="42" customWidth="1"/>
    <col min="2502" max="2528" width="12" style="42" customWidth="1"/>
    <col min="2529" max="2721" width="8.69921875" style="42"/>
    <col min="2722" max="2722" width="4.19921875" style="42" customWidth="1"/>
    <col min="2723" max="2723" width="18.3984375" style="42" customWidth="1"/>
    <col min="2724" max="2725" width="12" style="42" customWidth="1"/>
    <col min="2726" max="2728" width="11.19921875" style="42" customWidth="1"/>
    <col min="2729" max="2751" width="12" style="42" customWidth="1"/>
    <col min="2752" max="2757" width="8.19921875" style="42" customWidth="1"/>
    <col min="2758" max="2784" width="12" style="42" customWidth="1"/>
    <col min="2785" max="2977" width="8.69921875" style="42"/>
    <col min="2978" max="2978" width="4.19921875" style="42" customWidth="1"/>
    <col min="2979" max="2979" width="18.3984375" style="42" customWidth="1"/>
    <col min="2980" max="2981" width="12" style="42" customWidth="1"/>
    <col min="2982" max="2984" width="11.19921875" style="42" customWidth="1"/>
    <col min="2985" max="3007" width="12" style="42" customWidth="1"/>
    <col min="3008" max="3013" width="8.19921875" style="42" customWidth="1"/>
    <col min="3014" max="3040" width="12" style="42" customWidth="1"/>
    <col min="3041" max="3233" width="8.69921875" style="42"/>
    <col min="3234" max="3234" width="4.19921875" style="42" customWidth="1"/>
    <col min="3235" max="3235" width="18.3984375" style="42" customWidth="1"/>
    <col min="3236" max="3237" width="12" style="42" customWidth="1"/>
    <col min="3238" max="3240" width="11.19921875" style="42" customWidth="1"/>
    <col min="3241" max="3263" width="12" style="42" customWidth="1"/>
    <col min="3264" max="3269" width="8.19921875" style="42" customWidth="1"/>
    <col min="3270" max="3296" width="12" style="42" customWidth="1"/>
    <col min="3297" max="3489" width="8.69921875" style="42"/>
    <col min="3490" max="3490" width="4.19921875" style="42" customWidth="1"/>
    <col min="3491" max="3491" width="18.3984375" style="42" customWidth="1"/>
    <col min="3492" max="3493" width="12" style="42" customWidth="1"/>
    <col min="3494" max="3496" width="11.19921875" style="42" customWidth="1"/>
    <col min="3497" max="3519" width="12" style="42" customWidth="1"/>
    <col min="3520" max="3525" width="8.19921875" style="42" customWidth="1"/>
    <col min="3526" max="3552" width="12" style="42" customWidth="1"/>
    <col min="3553" max="3745" width="8.69921875" style="42"/>
    <col min="3746" max="3746" width="4.19921875" style="42" customWidth="1"/>
    <col min="3747" max="3747" width="18.3984375" style="42" customWidth="1"/>
    <col min="3748" max="3749" width="12" style="42" customWidth="1"/>
    <col min="3750" max="3752" width="11.19921875" style="42" customWidth="1"/>
    <col min="3753" max="3775" width="12" style="42" customWidth="1"/>
    <col min="3776" max="3781" width="8.19921875" style="42" customWidth="1"/>
    <col min="3782" max="3808" width="12" style="42" customWidth="1"/>
    <col min="3809" max="4001" width="8.69921875" style="42"/>
    <col min="4002" max="4002" width="4.19921875" style="42" customWidth="1"/>
    <col min="4003" max="4003" width="18.3984375" style="42" customWidth="1"/>
    <col min="4004" max="4005" width="12" style="42" customWidth="1"/>
    <col min="4006" max="4008" width="11.19921875" style="42" customWidth="1"/>
    <col min="4009" max="4031" width="12" style="42" customWidth="1"/>
    <col min="4032" max="4037" width="8.19921875" style="42" customWidth="1"/>
    <col min="4038" max="4064" width="12" style="42" customWidth="1"/>
    <col min="4065" max="4257" width="8.69921875" style="42"/>
    <col min="4258" max="4258" width="4.19921875" style="42" customWidth="1"/>
    <col min="4259" max="4259" width="18.3984375" style="42" customWidth="1"/>
    <col min="4260" max="4261" width="12" style="42" customWidth="1"/>
    <col min="4262" max="4264" width="11.19921875" style="42" customWidth="1"/>
    <col min="4265" max="4287" width="12" style="42" customWidth="1"/>
    <col min="4288" max="4293" width="8.19921875" style="42" customWidth="1"/>
    <col min="4294" max="4320" width="12" style="42" customWidth="1"/>
    <col min="4321" max="4513" width="8.69921875" style="42"/>
    <col min="4514" max="4514" width="4.19921875" style="42" customWidth="1"/>
    <col min="4515" max="4515" width="18.3984375" style="42" customWidth="1"/>
    <col min="4516" max="4517" width="12" style="42" customWidth="1"/>
    <col min="4518" max="4520" width="11.19921875" style="42" customWidth="1"/>
    <col min="4521" max="4543" width="12" style="42" customWidth="1"/>
    <col min="4544" max="4549" width="8.19921875" style="42" customWidth="1"/>
    <col min="4550" max="4576" width="12" style="42" customWidth="1"/>
    <col min="4577" max="4769" width="8.69921875" style="42"/>
    <col min="4770" max="4770" width="4.19921875" style="42" customWidth="1"/>
    <col min="4771" max="4771" width="18.3984375" style="42" customWidth="1"/>
    <col min="4772" max="4773" width="12" style="42" customWidth="1"/>
    <col min="4774" max="4776" width="11.19921875" style="42" customWidth="1"/>
    <col min="4777" max="4799" width="12" style="42" customWidth="1"/>
    <col min="4800" max="4805" width="8.19921875" style="42" customWidth="1"/>
    <col min="4806" max="4832" width="12" style="42" customWidth="1"/>
    <col min="4833" max="5025" width="8.69921875" style="42"/>
    <col min="5026" max="5026" width="4.19921875" style="42" customWidth="1"/>
    <col min="5027" max="5027" width="18.3984375" style="42" customWidth="1"/>
    <col min="5028" max="5029" width="12" style="42" customWidth="1"/>
    <col min="5030" max="5032" width="11.19921875" style="42" customWidth="1"/>
    <col min="5033" max="5055" width="12" style="42" customWidth="1"/>
    <col min="5056" max="5061" width="8.19921875" style="42" customWidth="1"/>
    <col min="5062" max="5088" width="12" style="42" customWidth="1"/>
    <col min="5089" max="5281" width="8.69921875" style="42"/>
    <col min="5282" max="5282" width="4.19921875" style="42" customWidth="1"/>
    <col min="5283" max="5283" width="18.3984375" style="42" customWidth="1"/>
    <col min="5284" max="5285" width="12" style="42" customWidth="1"/>
    <col min="5286" max="5288" width="11.19921875" style="42" customWidth="1"/>
    <col min="5289" max="5311" width="12" style="42" customWidth="1"/>
    <col min="5312" max="5317" width="8.19921875" style="42" customWidth="1"/>
    <col min="5318" max="5344" width="12" style="42" customWidth="1"/>
    <col min="5345" max="5537" width="8.69921875" style="42"/>
    <col min="5538" max="5538" width="4.19921875" style="42" customWidth="1"/>
    <col min="5539" max="5539" width="18.3984375" style="42" customWidth="1"/>
    <col min="5540" max="5541" width="12" style="42" customWidth="1"/>
    <col min="5542" max="5544" width="11.19921875" style="42" customWidth="1"/>
    <col min="5545" max="5567" width="12" style="42" customWidth="1"/>
    <col min="5568" max="5573" width="8.19921875" style="42" customWidth="1"/>
    <col min="5574" max="5600" width="12" style="42" customWidth="1"/>
    <col min="5601" max="5793" width="8.69921875" style="42"/>
    <col min="5794" max="5794" width="4.19921875" style="42" customWidth="1"/>
    <col min="5795" max="5795" width="18.3984375" style="42" customWidth="1"/>
    <col min="5796" max="5797" width="12" style="42" customWidth="1"/>
    <col min="5798" max="5800" width="11.19921875" style="42" customWidth="1"/>
    <col min="5801" max="5823" width="12" style="42" customWidth="1"/>
    <col min="5824" max="5829" width="8.19921875" style="42" customWidth="1"/>
    <col min="5830" max="5856" width="12" style="42" customWidth="1"/>
    <col min="5857" max="6049" width="8.69921875" style="42"/>
    <col min="6050" max="6050" width="4.19921875" style="42" customWidth="1"/>
    <col min="6051" max="6051" width="18.3984375" style="42" customWidth="1"/>
    <col min="6052" max="6053" width="12" style="42" customWidth="1"/>
    <col min="6054" max="6056" width="11.19921875" style="42" customWidth="1"/>
    <col min="6057" max="6079" width="12" style="42" customWidth="1"/>
    <col min="6080" max="6085" width="8.19921875" style="42" customWidth="1"/>
    <col min="6086" max="6112" width="12" style="42" customWidth="1"/>
    <col min="6113" max="6305" width="8.69921875" style="42"/>
    <col min="6306" max="6306" width="4.19921875" style="42" customWidth="1"/>
    <col min="6307" max="6307" width="18.3984375" style="42" customWidth="1"/>
    <col min="6308" max="6309" width="12" style="42" customWidth="1"/>
    <col min="6310" max="6312" width="11.19921875" style="42" customWidth="1"/>
    <col min="6313" max="6335" width="12" style="42" customWidth="1"/>
    <col min="6336" max="6341" width="8.19921875" style="42" customWidth="1"/>
    <col min="6342" max="6368" width="12" style="42" customWidth="1"/>
    <col min="6369" max="6561" width="8.69921875" style="42"/>
    <col min="6562" max="6562" width="4.19921875" style="42" customWidth="1"/>
    <col min="6563" max="6563" width="18.3984375" style="42" customWidth="1"/>
    <col min="6564" max="6565" width="12" style="42" customWidth="1"/>
    <col min="6566" max="6568" width="11.19921875" style="42" customWidth="1"/>
    <col min="6569" max="6591" width="12" style="42" customWidth="1"/>
    <col min="6592" max="6597" width="8.19921875" style="42" customWidth="1"/>
    <col min="6598" max="6624" width="12" style="42" customWidth="1"/>
    <col min="6625" max="6817" width="8.69921875" style="42"/>
    <col min="6818" max="6818" width="4.19921875" style="42" customWidth="1"/>
    <col min="6819" max="6819" width="18.3984375" style="42" customWidth="1"/>
    <col min="6820" max="6821" width="12" style="42" customWidth="1"/>
    <col min="6822" max="6824" width="11.19921875" style="42" customWidth="1"/>
    <col min="6825" max="6847" width="12" style="42" customWidth="1"/>
    <col min="6848" max="6853" width="8.19921875" style="42" customWidth="1"/>
    <col min="6854" max="6880" width="12" style="42" customWidth="1"/>
    <col min="6881" max="7073" width="8.69921875" style="42"/>
    <col min="7074" max="7074" width="4.19921875" style="42" customWidth="1"/>
    <col min="7075" max="7075" width="18.3984375" style="42" customWidth="1"/>
    <col min="7076" max="7077" width="12" style="42" customWidth="1"/>
    <col min="7078" max="7080" width="11.19921875" style="42" customWidth="1"/>
    <col min="7081" max="7103" width="12" style="42" customWidth="1"/>
    <col min="7104" max="7109" width="8.19921875" style="42" customWidth="1"/>
    <col min="7110" max="7136" width="12" style="42" customWidth="1"/>
    <col min="7137" max="7329" width="8.69921875" style="42"/>
    <col min="7330" max="7330" width="4.19921875" style="42" customWidth="1"/>
    <col min="7331" max="7331" width="18.3984375" style="42" customWidth="1"/>
    <col min="7332" max="7333" width="12" style="42" customWidth="1"/>
    <col min="7334" max="7336" width="11.19921875" style="42" customWidth="1"/>
    <col min="7337" max="7359" width="12" style="42" customWidth="1"/>
    <col min="7360" max="7365" width="8.19921875" style="42" customWidth="1"/>
    <col min="7366" max="7392" width="12" style="42" customWidth="1"/>
    <col min="7393" max="7585" width="8.69921875" style="42"/>
    <col min="7586" max="7586" width="4.19921875" style="42" customWidth="1"/>
    <col min="7587" max="7587" width="18.3984375" style="42" customWidth="1"/>
    <col min="7588" max="7589" width="12" style="42" customWidth="1"/>
    <col min="7590" max="7592" width="11.19921875" style="42" customWidth="1"/>
    <col min="7593" max="7615" width="12" style="42" customWidth="1"/>
    <col min="7616" max="7621" width="8.19921875" style="42" customWidth="1"/>
    <col min="7622" max="7648" width="12" style="42" customWidth="1"/>
    <col min="7649" max="7841" width="8.69921875" style="42"/>
    <col min="7842" max="7842" width="4.19921875" style="42" customWidth="1"/>
    <col min="7843" max="7843" width="18.3984375" style="42" customWidth="1"/>
    <col min="7844" max="7845" width="12" style="42" customWidth="1"/>
    <col min="7846" max="7848" width="11.19921875" style="42" customWidth="1"/>
    <col min="7849" max="7871" width="12" style="42" customWidth="1"/>
    <col min="7872" max="7877" width="8.19921875" style="42" customWidth="1"/>
    <col min="7878" max="7904" width="12" style="42" customWidth="1"/>
    <col min="7905" max="8097" width="8.69921875" style="42"/>
    <col min="8098" max="8098" width="4.19921875" style="42" customWidth="1"/>
    <col min="8099" max="8099" width="18.3984375" style="42" customWidth="1"/>
    <col min="8100" max="8101" width="12" style="42" customWidth="1"/>
    <col min="8102" max="8104" width="11.19921875" style="42" customWidth="1"/>
    <col min="8105" max="8127" width="12" style="42" customWidth="1"/>
    <col min="8128" max="8133" width="8.19921875" style="42" customWidth="1"/>
    <col min="8134" max="8160" width="12" style="42" customWidth="1"/>
    <col min="8161" max="8353" width="8.69921875" style="42"/>
    <col min="8354" max="8354" width="4.19921875" style="42" customWidth="1"/>
    <col min="8355" max="8355" width="18.3984375" style="42" customWidth="1"/>
    <col min="8356" max="8357" width="12" style="42" customWidth="1"/>
    <col min="8358" max="8360" width="11.19921875" style="42" customWidth="1"/>
    <col min="8361" max="8383" width="12" style="42" customWidth="1"/>
    <col min="8384" max="8389" width="8.19921875" style="42" customWidth="1"/>
    <col min="8390" max="8416" width="12" style="42" customWidth="1"/>
    <col min="8417" max="8609" width="8.69921875" style="42"/>
    <col min="8610" max="8610" width="4.19921875" style="42" customWidth="1"/>
    <col min="8611" max="8611" width="18.3984375" style="42" customWidth="1"/>
    <col min="8612" max="8613" width="12" style="42" customWidth="1"/>
    <col min="8614" max="8616" width="11.19921875" style="42" customWidth="1"/>
    <col min="8617" max="8639" width="12" style="42" customWidth="1"/>
    <col min="8640" max="8645" width="8.19921875" style="42" customWidth="1"/>
    <col min="8646" max="8672" width="12" style="42" customWidth="1"/>
    <col min="8673" max="8865" width="8.69921875" style="42"/>
    <col min="8866" max="8866" width="4.19921875" style="42" customWidth="1"/>
    <col min="8867" max="8867" width="18.3984375" style="42" customWidth="1"/>
    <col min="8868" max="8869" width="12" style="42" customWidth="1"/>
    <col min="8870" max="8872" width="11.19921875" style="42" customWidth="1"/>
    <col min="8873" max="8895" width="12" style="42" customWidth="1"/>
    <col min="8896" max="8901" width="8.19921875" style="42" customWidth="1"/>
    <col min="8902" max="8928" width="12" style="42" customWidth="1"/>
    <col min="8929" max="9121" width="8.69921875" style="42"/>
    <col min="9122" max="9122" width="4.19921875" style="42" customWidth="1"/>
    <col min="9123" max="9123" width="18.3984375" style="42" customWidth="1"/>
    <col min="9124" max="9125" width="12" style="42" customWidth="1"/>
    <col min="9126" max="9128" width="11.19921875" style="42" customWidth="1"/>
    <col min="9129" max="9151" width="12" style="42" customWidth="1"/>
    <col min="9152" max="9157" width="8.19921875" style="42" customWidth="1"/>
    <col min="9158" max="9184" width="12" style="42" customWidth="1"/>
    <col min="9185" max="9377" width="8.69921875" style="42"/>
    <col min="9378" max="9378" width="4.19921875" style="42" customWidth="1"/>
    <col min="9379" max="9379" width="18.3984375" style="42" customWidth="1"/>
    <col min="9380" max="9381" width="12" style="42" customWidth="1"/>
    <col min="9382" max="9384" width="11.19921875" style="42" customWidth="1"/>
    <col min="9385" max="9407" width="12" style="42" customWidth="1"/>
    <col min="9408" max="9413" width="8.19921875" style="42" customWidth="1"/>
    <col min="9414" max="9440" width="12" style="42" customWidth="1"/>
    <col min="9441" max="9633" width="8.69921875" style="42"/>
    <col min="9634" max="9634" width="4.19921875" style="42" customWidth="1"/>
    <col min="9635" max="9635" width="18.3984375" style="42" customWidth="1"/>
    <col min="9636" max="9637" width="12" style="42" customWidth="1"/>
    <col min="9638" max="9640" width="11.19921875" style="42" customWidth="1"/>
    <col min="9641" max="9663" width="12" style="42" customWidth="1"/>
    <col min="9664" max="9669" width="8.19921875" style="42" customWidth="1"/>
    <col min="9670" max="9696" width="12" style="42" customWidth="1"/>
    <col min="9697" max="9889" width="8.69921875" style="42"/>
    <col min="9890" max="9890" width="4.19921875" style="42" customWidth="1"/>
    <col min="9891" max="9891" width="18.3984375" style="42" customWidth="1"/>
    <col min="9892" max="9893" width="12" style="42" customWidth="1"/>
    <col min="9894" max="9896" width="11.19921875" style="42" customWidth="1"/>
    <col min="9897" max="9919" width="12" style="42" customWidth="1"/>
    <col min="9920" max="9925" width="8.19921875" style="42" customWidth="1"/>
    <col min="9926" max="9952" width="12" style="42" customWidth="1"/>
    <col min="9953" max="10145" width="8.69921875" style="42"/>
    <col min="10146" max="10146" width="4.19921875" style="42" customWidth="1"/>
    <col min="10147" max="10147" width="18.3984375" style="42" customWidth="1"/>
    <col min="10148" max="10149" width="12" style="42" customWidth="1"/>
    <col min="10150" max="10152" width="11.19921875" style="42" customWidth="1"/>
    <col min="10153" max="10175" width="12" style="42" customWidth="1"/>
    <col min="10176" max="10181" width="8.19921875" style="42" customWidth="1"/>
    <col min="10182" max="10208" width="12" style="42" customWidth="1"/>
    <col min="10209" max="10401" width="8.69921875" style="42"/>
    <col min="10402" max="10402" width="4.19921875" style="42" customWidth="1"/>
    <col min="10403" max="10403" width="18.3984375" style="42" customWidth="1"/>
    <col min="10404" max="10405" width="12" style="42" customWidth="1"/>
    <col min="10406" max="10408" width="11.19921875" style="42" customWidth="1"/>
    <col min="10409" max="10431" width="12" style="42" customWidth="1"/>
    <col min="10432" max="10437" width="8.19921875" style="42" customWidth="1"/>
    <col min="10438" max="10464" width="12" style="42" customWidth="1"/>
    <col min="10465" max="10657" width="8.69921875" style="42"/>
    <col min="10658" max="10658" width="4.19921875" style="42" customWidth="1"/>
    <col min="10659" max="10659" width="18.3984375" style="42" customWidth="1"/>
    <col min="10660" max="10661" width="12" style="42" customWidth="1"/>
    <col min="10662" max="10664" width="11.19921875" style="42" customWidth="1"/>
    <col min="10665" max="10687" width="12" style="42" customWidth="1"/>
    <col min="10688" max="10693" width="8.19921875" style="42" customWidth="1"/>
    <col min="10694" max="10720" width="12" style="42" customWidth="1"/>
    <col min="10721" max="10913" width="8.69921875" style="42"/>
    <col min="10914" max="10914" width="4.19921875" style="42" customWidth="1"/>
    <col min="10915" max="10915" width="18.3984375" style="42" customWidth="1"/>
    <col min="10916" max="10917" width="12" style="42" customWidth="1"/>
    <col min="10918" max="10920" width="11.19921875" style="42" customWidth="1"/>
    <col min="10921" max="10943" width="12" style="42" customWidth="1"/>
    <col min="10944" max="10949" width="8.19921875" style="42" customWidth="1"/>
    <col min="10950" max="10976" width="12" style="42" customWidth="1"/>
    <col min="10977" max="11169" width="8.69921875" style="42"/>
    <col min="11170" max="11170" width="4.19921875" style="42" customWidth="1"/>
    <col min="11171" max="11171" width="18.3984375" style="42" customWidth="1"/>
    <col min="11172" max="11173" width="12" style="42" customWidth="1"/>
    <col min="11174" max="11176" width="11.19921875" style="42" customWidth="1"/>
    <col min="11177" max="11199" width="12" style="42" customWidth="1"/>
    <col min="11200" max="11205" width="8.19921875" style="42" customWidth="1"/>
    <col min="11206" max="11232" width="12" style="42" customWidth="1"/>
    <col min="11233" max="11425" width="8.69921875" style="42"/>
    <col min="11426" max="11426" width="4.19921875" style="42" customWidth="1"/>
    <col min="11427" max="11427" width="18.3984375" style="42" customWidth="1"/>
    <col min="11428" max="11429" width="12" style="42" customWidth="1"/>
    <col min="11430" max="11432" width="11.19921875" style="42" customWidth="1"/>
    <col min="11433" max="11455" width="12" style="42" customWidth="1"/>
    <col min="11456" max="11461" width="8.19921875" style="42" customWidth="1"/>
    <col min="11462" max="11488" width="12" style="42" customWidth="1"/>
    <col min="11489" max="11681" width="8.69921875" style="42"/>
    <col min="11682" max="11682" width="4.19921875" style="42" customWidth="1"/>
    <col min="11683" max="11683" width="18.3984375" style="42" customWidth="1"/>
    <col min="11684" max="11685" width="12" style="42" customWidth="1"/>
    <col min="11686" max="11688" width="11.19921875" style="42" customWidth="1"/>
    <col min="11689" max="11711" width="12" style="42" customWidth="1"/>
    <col min="11712" max="11717" width="8.19921875" style="42" customWidth="1"/>
    <col min="11718" max="11744" width="12" style="42" customWidth="1"/>
    <col min="11745" max="11937" width="8.69921875" style="42"/>
    <col min="11938" max="11938" width="4.19921875" style="42" customWidth="1"/>
    <col min="11939" max="11939" width="18.3984375" style="42" customWidth="1"/>
    <col min="11940" max="11941" width="12" style="42" customWidth="1"/>
    <col min="11942" max="11944" width="11.19921875" style="42" customWidth="1"/>
    <col min="11945" max="11967" width="12" style="42" customWidth="1"/>
    <col min="11968" max="11973" width="8.19921875" style="42" customWidth="1"/>
    <col min="11974" max="12000" width="12" style="42" customWidth="1"/>
    <col min="12001" max="12193" width="8.69921875" style="42"/>
    <col min="12194" max="12194" width="4.19921875" style="42" customWidth="1"/>
    <col min="12195" max="12195" width="18.3984375" style="42" customWidth="1"/>
    <col min="12196" max="12197" width="12" style="42" customWidth="1"/>
    <col min="12198" max="12200" width="11.19921875" style="42" customWidth="1"/>
    <col min="12201" max="12223" width="12" style="42" customWidth="1"/>
    <col min="12224" max="12229" width="8.19921875" style="42" customWidth="1"/>
    <col min="12230" max="12256" width="12" style="42" customWidth="1"/>
    <col min="12257" max="12449" width="8.69921875" style="42"/>
    <col min="12450" max="12450" width="4.19921875" style="42" customWidth="1"/>
    <col min="12451" max="12451" width="18.3984375" style="42" customWidth="1"/>
    <col min="12452" max="12453" width="12" style="42" customWidth="1"/>
    <col min="12454" max="12456" width="11.19921875" style="42" customWidth="1"/>
    <col min="12457" max="12479" width="12" style="42" customWidth="1"/>
    <col min="12480" max="12485" width="8.19921875" style="42" customWidth="1"/>
    <col min="12486" max="12512" width="12" style="42" customWidth="1"/>
    <col min="12513" max="12705" width="8.69921875" style="42"/>
    <col min="12706" max="12706" width="4.19921875" style="42" customWidth="1"/>
    <col min="12707" max="12707" width="18.3984375" style="42" customWidth="1"/>
    <col min="12708" max="12709" width="12" style="42" customWidth="1"/>
    <col min="12710" max="12712" width="11.19921875" style="42" customWidth="1"/>
    <col min="12713" max="12735" width="12" style="42" customWidth="1"/>
    <col min="12736" max="12741" width="8.19921875" style="42" customWidth="1"/>
    <col min="12742" max="12768" width="12" style="42" customWidth="1"/>
    <col min="12769" max="12961" width="8.69921875" style="42"/>
    <col min="12962" max="12962" width="4.19921875" style="42" customWidth="1"/>
    <col min="12963" max="12963" width="18.3984375" style="42" customWidth="1"/>
    <col min="12964" max="12965" width="12" style="42" customWidth="1"/>
    <col min="12966" max="12968" width="11.19921875" style="42" customWidth="1"/>
    <col min="12969" max="12991" width="12" style="42" customWidth="1"/>
    <col min="12992" max="12997" width="8.19921875" style="42" customWidth="1"/>
    <col min="12998" max="13024" width="12" style="42" customWidth="1"/>
    <col min="13025" max="13217" width="8.69921875" style="42"/>
    <col min="13218" max="13218" width="4.19921875" style="42" customWidth="1"/>
    <col min="13219" max="13219" width="18.3984375" style="42" customWidth="1"/>
    <col min="13220" max="13221" width="12" style="42" customWidth="1"/>
    <col min="13222" max="13224" width="11.19921875" style="42" customWidth="1"/>
    <col min="13225" max="13247" width="12" style="42" customWidth="1"/>
    <col min="13248" max="13253" width="8.19921875" style="42" customWidth="1"/>
    <col min="13254" max="13280" width="12" style="42" customWidth="1"/>
    <col min="13281" max="13473" width="8.69921875" style="42"/>
    <col min="13474" max="13474" width="4.19921875" style="42" customWidth="1"/>
    <col min="13475" max="13475" width="18.3984375" style="42" customWidth="1"/>
    <col min="13476" max="13477" width="12" style="42" customWidth="1"/>
    <col min="13478" max="13480" width="11.19921875" style="42" customWidth="1"/>
    <col min="13481" max="13503" width="12" style="42" customWidth="1"/>
    <col min="13504" max="13509" width="8.19921875" style="42" customWidth="1"/>
    <col min="13510" max="13536" width="12" style="42" customWidth="1"/>
    <col min="13537" max="13729" width="8.69921875" style="42"/>
    <col min="13730" max="13730" width="4.19921875" style="42" customWidth="1"/>
    <col min="13731" max="13731" width="18.3984375" style="42" customWidth="1"/>
    <col min="13732" max="13733" width="12" style="42" customWidth="1"/>
    <col min="13734" max="13736" width="11.19921875" style="42" customWidth="1"/>
    <col min="13737" max="13759" width="12" style="42" customWidth="1"/>
    <col min="13760" max="13765" width="8.19921875" style="42" customWidth="1"/>
    <col min="13766" max="13792" width="12" style="42" customWidth="1"/>
    <col min="13793" max="13985" width="8.69921875" style="42"/>
    <col min="13986" max="13986" width="4.19921875" style="42" customWidth="1"/>
    <col min="13987" max="13987" width="18.3984375" style="42" customWidth="1"/>
    <col min="13988" max="13989" width="12" style="42" customWidth="1"/>
    <col min="13990" max="13992" width="11.19921875" style="42" customWidth="1"/>
    <col min="13993" max="14015" width="12" style="42" customWidth="1"/>
    <col min="14016" max="14021" width="8.19921875" style="42" customWidth="1"/>
    <col min="14022" max="14048" width="12" style="42" customWidth="1"/>
    <col min="14049" max="14241" width="8.69921875" style="42"/>
    <col min="14242" max="14242" width="4.19921875" style="42" customWidth="1"/>
    <col min="14243" max="14243" width="18.3984375" style="42" customWidth="1"/>
    <col min="14244" max="14245" width="12" style="42" customWidth="1"/>
    <col min="14246" max="14248" width="11.19921875" style="42" customWidth="1"/>
    <col min="14249" max="14271" width="12" style="42" customWidth="1"/>
    <col min="14272" max="14277" width="8.19921875" style="42" customWidth="1"/>
    <col min="14278" max="14304" width="12" style="42" customWidth="1"/>
    <col min="14305" max="14497" width="8.69921875" style="42"/>
    <col min="14498" max="14498" width="4.19921875" style="42" customWidth="1"/>
    <col min="14499" max="14499" width="18.3984375" style="42" customWidth="1"/>
    <col min="14500" max="14501" width="12" style="42" customWidth="1"/>
    <col min="14502" max="14504" width="11.19921875" style="42" customWidth="1"/>
    <col min="14505" max="14527" width="12" style="42" customWidth="1"/>
    <col min="14528" max="14533" width="8.19921875" style="42" customWidth="1"/>
    <col min="14534" max="14560" width="12" style="42" customWidth="1"/>
    <col min="14561" max="14753" width="8.69921875" style="42"/>
    <col min="14754" max="14754" width="4.19921875" style="42" customWidth="1"/>
    <col min="14755" max="14755" width="18.3984375" style="42" customWidth="1"/>
    <col min="14756" max="14757" width="12" style="42" customWidth="1"/>
    <col min="14758" max="14760" width="11.19921875" style="42" customWidth="1"/>
    <col min="14761" max="14783" width="12" style="42" customWidth="1"/>
    <col min="14784" max="14789" width="8.19921875" style="42" customWidth="1"/>
    <col min="14790" max="14816" width="12" style="42" customWidth="1"/>
    <col min="14817" max="15009" width="8.69921875" style="42"/>
    <col min="15010" max="15010" width="4.19921875" style="42" customWidth="1"/>
    <col min="15011" max="15011" width="18.3984375" style="42" customWidth="1"/>
    <col min="15012" max="15013" width="12" style="42" customWidth="1"/>
    <col min="15014" max="15016" width="11.19921875" style="42" customWidth="1"/>
    <col min="15017" max="15039" width="12" style="42" customWidth="1"/>
    <col min="15040" max="15045" width="8.19921875" style="42" customWidth="1"/>
    <col min="15046" max="15072" width="12" style="42" customWidth="1"/>
    <col min="15073" max="15265" width="8.69921875" style="42"/>
    <col min="15266" max="15266" width="4.19921875" style="42" customWidth="1"/>
    <col min="15267" max="15267" width="18.3984375" style="42" customWidth="1"/>
    <col min="15268" max="15269" width="12" style="42" customWidth="1"/>
    <col min="15270" max="15272" width="11.19921875" style="42" customWidth="1"/>
    <col min="15273" max="15295" width="12" style="42" customWidth="1"/>
    <col min="15296" max="15301" width="8.19921875" style="42" customWidth="1"/>
    <col min="15302" max="15328" width="12" style="42" customWidth="1"/>
    <col min="15329" max="15521" width="8.69921875" style="42"/>
    <col min="15522" max="15522" width="4.19921875" style="42" customWidth="1"/>
    <col min="15523" max="15523" width="18.3984375" style="42" customWidth="1"/>
    <col min="15524" max="15525" width="12" style="42" customWidth="1"/>
    <col min="15526" max="15528" width="11.19921875" style="42" customWidth="1"/>
    <col min="15529" max="15551" width="12" style="42" customWidth="1"/>
    <col min="15552" max="15557" width="8.19921875" style="42" customWidth="1"/>
    <col min="15558" max="15584" width="12" style="42" customWidth="1"/>
    <col min="15585" max="15777" width="8.69921875" style="42"/>
    <col min="15778" max="15778" width="4.19921875" style="42" customWidth="1"/>
    <col min="15779" max="15779" width="18.3984375" style="42" customWidth="1"/>
    <col min="15780" max="15781" width="12" style="42" customWidth="1"/>
    <col min="15782" max="15784" width="11.19921875" style="42" customWidth="1"/>
    <col min="15785" max="15807" width="12" style="42" customWidth="1"/>
    <col min="15808" max="15813" width="8.19921875" style="42" customWidth="1"/>
    <col min="15814" max="15840" width="12" style="42" customWidth="1"/>
    <col min="15841" max="16033" width="8.69921875" style="42"/>
    <col min="16034" max="16034" width="4.19921875" style="42" customWidth="1"/>
    <col min="16035" max="16035" width="18.3984375" style="42" customWidth="1"/>
    <col min="16036" max="16037" width="12" style="42" customWidth="1"/>
    <col min="16038" max="16040" width="11.19921875" style="42" customWidth="1"/>
    <col min="16041" max="16063" width="12" style="42" customWidth="1"/>
    <col min="16064" max="16069" width="8.19921875" style="42" customWidth="1"/>
    <col min="16070" max="16096" width="12" style="42" customWidth="1"/>
    <col min="16097" max="16383" width="8.69921875" style="42"/>
    <col min="16384" max="16384" width="8.69921875" style="42" customWidth="1"/>
  </cols>
  <sheetData>
    <row r="1" spans="1:20" s="130" customFormat="1" ht="25.2" customHeight="1">
      <c r="A1" s="213" t="s">
        <v>207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129"/>
      <c r="M1" s="129"/>
    </row>
    <row r="2" spans="1:20" s="130" customFormat="1" ht="18" customHeight="1">
      <c r="A2" s="214" t="s">
        <v>241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0" s="130" customFormat="1" ht="20.25" customHeight="1">
      <c r="A3" s="223" t="s">
        <v>504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131"/>
      <c r="M3" s="131"/>
      <c r="N3" s="131"/>
      <c r="O3" s="131"/>
      <c r="P3" s="131"/>
      <c r="Q3" s="131"/>
      <c r="R3" s="131"/>
      <c r="S3" s="131"/>
      <c r="T3" s="131"/>
    </row>
    <row r="4" spans="1:20" s="80" customFormat="1" ht="17.25" customHeight="1">
      <c r="C4" s="81"/>
      <c r="D4" s="81"/>
      <c r="E4" s="81"/>
      <c r="F4" s="81"/>
      <c r="G4" s="81"/>
      <c r="H4" s="81"/>
      <c r="I4" s="222" t="s">
        <v>97</v>
      </c>
      <c r="J4" s="222"/>
      <c r="K4" s="222"/>
    </row>
    <row r="5" spans="1:20" s="45" customFormat="1" ht="21" customHeight="1">
      <c r="A5" s="225" t="s">
        <v>44</v>
      </c>
      <c r="B5" s="225" t="s">
        <v>98</v>
      </c>
      <c r="C5" s="226" t="s">
        <v>252</v>
      </c>
      <c r="D5" s="226"/>
      <c r="E5" s="226"/>
      <c r="F5" s="226"/>
      <c r="G5" s="226"/>
      <c r="H5" s="226"/>
      <c r="I5" s="226"/>
      <c r="J5" s="226"/>
      <c r="K5" s="226"/>
    </row>
    <row r="6" spans="1:20" s="45" customFormat="1" ht="21" customHeight="1">
      <c r="A6" s="225"/>
      <c r="B6" s="225"/>
      <c r="C6" s="226" t="s">
        <v>253</v>
      </c>
      <c r="D6" s="226" t="s">
        <v>120</v>
      </c>
      <c r="E6" s="226"/>
      <c r="F6" s="226"/>
      <c r="G6" s="226"/>
      <c r="H6" s="226" t="s">
        <v>121</v>
      </c>
      <c r="I6" s="226"/>
      <c r="J6" s="226"/>
      <c r="K6" s="226"/>
    </row>
    <row r="7" spans="1:20" s="45" customFormat="1" ht="21" customHeight="1">
      <c r="A7" s="225"/>
      <c r="B7" s="225"/>
      <c r="C7" s="226"/>
      <c r="D7" s="226" t="s">
        <v>116</v>
      </c>
      <c r="E7" s="226" t="s">
        <v>3</v>
      </c>
      <c r="F7" s="226"/>
      <c r="G7" s="226"/>
      <c r="H7" s="226" t="s">
        <v>116</v>
      </c>
      <c r="I7" s="226" t="s">
        <v>3</v>
      </c>
      <c r="J7" s="226"/>
      <c r="K7" s="226"/>
    </row>
    <row r="8" spans="1:20" s="45" customFormat="1" ht="36" customHeight="1">
      <c r="A8" s="225"/>
      <c r="B8" s="225"/>
      <c r="C8" s="226"/>
      <c r="D8" s="226"/>
      <c r="E8" s="57" t="s">
        <v>122</v>
      </c>
      <c r="F8" s="57" t="s">
        <v>123</v>
      </c>
      <c r="G8" s="57" t="s">
        <v>124</v>
      </c>
      <c r="H8" s="226"/>
      <c r="I8" s="57" t="s">
        <v>122</v>
      </c>
      <c r="J8" s="57" t="s">
        <v>123</v>
      </c>
      <c r="K8" s="57" t="s">
        <v>124</v>
      </c>
    </row>
    <row r="9" spans="1:20" s="80" customFormat="1" ht="21.9" customHeight="1">
      <c r="A9" s="124">
        <v>1</v>
      </c>
      <c r="B9" s="125" t="s">
        <v>100</v>
      </c>
      <c r="C9" s="126">
        <f t="shared" ref="C9:C21" si="0">+D9+H9</f>
        <v>538167</v>
      </c>
      <c r="D9" s="126">
        <f t="shared" ref="D9:D21" si="1">+E9+F9+G9</f>
        <v>398068</v>
      </c>
      <c r="E9" s="126">
        <v>7800</v>
      </c>
      <c r="F9" s="126">
        <v>383224</v>
      </c>
      <c r="G9" s="126">
        <v>7044</v>
      </c>
      <c r="H9" s="126">
        <f t="shared" ref="H9:H21" si="2">+I9+J9+K9</f>
        <v>140099</v>
      </c>
      <c r="I9" s="126">
        <v>34200</v>
      </c>
      <c r="J9" s="126">
        <v>103879</v>
      </c>
      <c r="K9" s="126">
        <v>2020</v>
      </c>
    </row>
    <row r="10" spans="1:20" s="80" customFormat="1" ht="21.9" customHeight="1">
      <c r="A10" s="124">
        <f t="shared" ref="A10:A21" si="3">+A9+1</f>
        <v>2</v>
      </c>
      <c r="B10" s="125" t="s">
        <v>204</v>
      </c>
      <c r="C10" s="126">
        <f>+D10+H10</f>
        <v>446683</v>
      </c>
      <c r="D10" s="126">
        <f>+E10+F10+G10</f>
        <v>369132</v>
      </c>
      <c r="E10" s="126">
        <v>91300</v>
      </c>
      <c r="F10" s="126">
        <v>273420</v>
      </c>
      <c r="G10" s="126">
        <v>4412</v>
      </c>
      <c r="H10" s="126">
        <f>+I10+J10+K10</f>
        <v>77551</v>
      </c>
      <c r="I10" s="126">
        <v>20800</v>
      </c>
      <c r="J10" s="126">
        <v>55701</v>
      </c>
      <c r="K10" s="126">
        <v>1050</v>
      </c>
    </row>
    <row r="11" spans="1:20" s="80" customFormat="1" ht="21.9" customHeight="1">
      <c r="A11" s="124">
        <f t="shared" si="3"/>
        <v>3</v>
      </c>
      <c r="B11" s="125" t="s">
        <v>101</v>
      </c>
      <c r="C11" s="126">
        <f t="shared" si="0"/>
        <v>658240</v>
      </c>
      <c r="D11" s="126">
        <f t="shared" si="1"/>
        <v>481281</v>
      </c>
      <c r="E11" s="126">
        <v>33538</v>
      </c>
      <c r="F11" s="126">
        <v>439725</v>
      </c>
      <c r="G11" s="126">
        <v>8018</v>
      </c>
      <c r="H11" s="126">
        <f t="shared" si="2"/>
        <v>176959</v>
      </c>
      <c r="I11" s="126">
        <v>42100</v>
      </c>
      <c r="J11" s="126">
        <v>132328</v>
      </c>
      <c r="K11" s="126">
        <v>2531</v>
      </c>
    </row>
    <row r="12" spans="1:20" s="80" customFormat="1" ht="21.9" customHeight="1">
      <c r="A12" s="124">
        <f t="shared" si="3"/>
        <v>4</v>
      </c>
      <c r="B12" s="125" t="s">
        <v>102</v>
      </c>
      <c r="C12" s="126">
        <f t="shared" si="0"/>
        <v>635462</v>
      </c>
      <c r="D12" s="126">
        <f t="shared" si="1"/>
        <v>497421</v>
      </c>
      <c r="E12" s="126">
        <v>210640</v>
      </c>
      <c r="F12" s="126">
        <v>282031</v>
      </c>
      <c r="G12" s="126">
        <v>4750</v>
      </c>
      <c r="H12" s="126">
        <f t="shared" si="2"/>
        <v>138041</v>
      </c>
      <c r="I12" s="126">
        <v>62860</v>
      </c>
      <c r="J12" s="126">
        <v>72122</v>
      </c>
      <c r="K12" s="126">
        <v>3059</v>
      </c>
    </row>
    <row r="13" spans="1:20" s="80" customFormat="1" ht="21.9" customHeight="1">
      <c r="A13" s="124">
        <f t="shared" si="3"/>
        <v>5</v>
      </c>
      <c r="B13" s="125" t="s">
        <v>103</v>
      </c>
      <c r="C13" s="126">
        <f t="shared" si="0"/>
        <v>679746</v>
      </c>
      <c r="D13" s="126">
        <f t="shared" si="1"/>
        <v>481489</v>
      </c>
      <c r="E13" s="126">
        <v>53925</v>
      </c>
      <c r="F13" s="126">
        <f>442019-22500+500</f>
        <v>420019</v>
      </c>
      <c r="G13" s="126">
        <v>7545</v>
      </c>
      <c r="H13" s="126">
        <f t="shared" si="2"/>
        <v>198257</v>
      </c>
      <c r="I13" s="126">
        <v>60500</v>
      </c>
      <c r="J13" s="126">
        <v>135150</v>
      </c>
      <c r="K13" s="126">
        <v>2607</v>
      </c>
    </row>
    <row r="14" spans="1:20" s="80" customFormat="1" ht="21.9" customHeight="1">
      <c r="A14" s="124">
        <f t="shared" si="3"/>
        <v>6</v>
      </c>
      <c r="B14" s="125" t="s">
        <v>104</v>
      </c>
      <c r="C14" s="126">
        <f t="shared" si="0"/>
        <v>592360</v>
      </c>
      <c r="D14" s="126">
        <f>+E14+F14+G14</f>
        <v>448203</v>
      </c>
      <c r="E14" s="126">
        <v>27350</v>
      </c>
      <c r="F14" s="126">
        <f>412925+500</f>
        <v>413425</v>
      </c>
      <c r="G14" s="126">
        <v>7428</v>
      </c>
      <c r="H14" s="126">
        <f t="shared" si="2"/>
        <v>144157</v>
      </c>
      <c r="I14" s="126">
        <v>34800</v>
      </c>
      <c r="J14" s="126">
        <v>107312</v>
      </c>
      <c r="K14" s="126">
        <v>2045</v>
      </c>
    </row>
    <row r="15" spans="1:20" s="80" customFormat="1" ht="21.9" customHeight="1">
      <c r="A15" s="124">
        <f t="shared" si="3"/>
        <v>7</v>
      </c>
      <c r="B15" s="125" t="s">
        <v>105</v>
      </c>
      <c r="C15" s="126">
        <f t="shared" si="0"/>
        <v>546764</v>
      </c>
      <c r="D15" s="126">
        <f t="shared" si="1"/>
        <v>374834</v>
      </c>
      <c r="E15" s="126">
        <v>35000</v>
      </c>
      <c r="F15" s="126">
        <f>333422+500</f>
        <v>333922</v>
      </c>
      <c r="G15" s="126">
        <v>5912</v>
      </c>
      <c r="H15" s="126">
        <f t="shared" si="2"/>
        <v>171930</v>
      </c>
      <c r="I15" s="126">
        <v>57200</v>
      </c>
      <c r="J15" s="126">
        <v>112599</v>
      </c>
      <c r="K15" s="126">
        <v>2131</v>
      </c>
    </row>
    <row r="16" spans="1:20" s="80" customFormat="1" ht="21.9" customHeight="1">
      <c r="A16" s="124">
        <f t="shared" si="3"/>
        <v>8</v>
      </c>
      <c r="B16" s="125" t="s">
        <v>106</v>
      </c>
      <c r="C16" s="126">
        <f>+D16+H16</f>
        <v>470928</v>
      </c>
      <c r="D16" s="126">
        <f t="shared" si="1"/>
        <v>331584</v>
      </c>
      <c r="E16" s="126">
        <v>15000</v>
      </c>
      <c r="F16" s="126">
        <v>310837</v>
      </c>
      <c r="G16" s="126">
        <v>5747</v>
      </c>
      <c r="H16" s="126">
        <f t="shared" si="2"/>
        <v>139344</v>
      </c>
      <c r="I16" s="126">
        <v>48000</v>
      </c>
      <c r="J16" s="126">
        <v>88899</v>
      </c>
      <c r="K16" s="126">
        <v>2445</v>
      </c>
    </row>
    <row r="17" spans="1:11" s="80" customFormat="1" ht="21.9" customHeight="1">
      <c r="A17" s="124">
        <f t="shared" si="3"/>
        <v>9</v>
      </c>
      <c r="B17" s="125" t="s">
        <v>107</v>
      </c>
      <c r="C17" s="126">
        <f t="shared" si="0"/>
        <v>604687</v>
      </c>
      <c r="D17" s="126">
        <f t="shared" si="1"/>
        <v>429408</v>
      </c>
      <c r="E17" s="126">
        <v>9000</v>
      </c>
      <c r="F17" s="126">
        <f>411530+300+500</f>
        <v>412330</v>
      </c>
      <c r="G17" s="126">
        <v>8078</v>
      </c>
      <c r="H17" s="126">
        <f t="shared" si="2"/>
        <v>175279</v>
      </c>
      <c r="I17" s="126">
        <v>20100</v>
      </c>
      <c r="J17" s="126">
        <v>152127</v>
      </c>
      <c r="K17" s="126">
        <v>3052</v>
      </c>
    </row>
    <row r="18" spans="1:11" s="80" customFormat="1" ht="21.9" customHeight="1">
      <c r="A18" s="124">
        <f t="shared" si="3"/>
        <v>10</v>
      </c>
      <c r="B18" s="125" t="s">
        <v>108</v>
      </c>
      <c r="C18" s="126">
        <f t="shared" si="0"/>
        <v>526121</v>
      </c>
      <c r="D18" s="126">
        <f t="shared" si="1"/>
        <v>398800</v>
      </c>
      <c r="E18" s="126">
        <v>5000</v>
      </c>
      <c r="F18" s="126">
        <v>385802</v>
      </c>
      <c r="G18" s="126">
        <v>7998</v>
      </c>
      <c r="H18" s="126">
        <f t="shared" si="2"/>
        <v>127321</v>
      </c>
      <c r="I18" s="126">
        <v>15859</v>
      </c>
      <c r="J18" s="126">
        <v>109177</v>
      </c>
      <c r="K18" s="126">
        <v>2285</v>
      </c>
    </row>
    <row r="19" spans="1:11" s="80" customFormat="1" ht="21.9" customHeight="1">
      <c r="A19" s="124">
        <f t="shared" si="3"/>
        <v>11</v>
      </c>
      <c r="B19" s="125" t="s">
        <v>109</v>
      </c>
      <c r="C19" s="126">
        <f t="shared" si="0"/>
        <v>244226</v>
      </c>
      <c r="D19" s="126">
        <f t="shared" si="1"/>
        <v>213149</v>
      </c>
      <c r="E19" s="126">
        <v>25100</v>
      </c>
      <c r="F19" s="126">
        <f>185436-300</f>
        <v>185136</v>
      </c>
      <c r="G19" s="126">
        <v>2913</v>
      </c>
      <c r="H19" s="126">
        <f t="shared" si="2"/>
        <v>31077</v>
      </c>
      <c r="I19" s="126">
        <v>1600</v>
      </c>
      <c r="J19" s="126">
        <v>28224</v>
      </c>
      <c r="K19" s="126">
        <v>1253</v>
      </c>
    </row>
    <row r="20" spans="1:11" s="80" customFormat="1" ht="21.9" customHeight="1">
      <c r="A20" s="124">
        <f t="shared" si="3"/>
        <v>12</v>
      </c>
      <c r="B20" s="125" t="s">
        <v>110</v>
      </c>
      <c r="C20" s="126">
        <f>+D20+H20</f>
        <v>264583</v>
      </c>
      <c r="D20" s="126">
        <f t="shared" si="1"/>
        <v>204345</v>
      </c>
      <c r="E20" s="126">
        <v>1500</v>
      </c>
      <c r="F20" s="126">
        <v>199146</v>
      </c>
      <c r="G20" s="126">
        <v>3699</v>
      </c>
      <c r="H20" s="126">
        <f t="shared" si="2"/>
        <v>60238</v>
      </c>
      <c r="I20" s="126">
        <v>3670</v>
      </c>
      <c r="J20" s="126">
        <v>55354</v>
      </c>
      <c r="K20" s="126">
        <v>1214</v>
      </c>
    </row>
    <row r="21" spans="1:11" s="80" customFormat="1" ht="21.9" customHeight="1">
      <c r="A21" s="124">
        <f t="shared" si="3"/>
        <v>13</v>
      </c>
      <c r="B21" s="125" t="s">
        <v>111</v>
      </c>
      <c r="C21" s="126">
        <f t="shared" si="0"/>
        <v>397033</v>
      </c>
      <c r="D21" s="126">
        <f t="shared" si="1"/>
        <v>310829</v>
      </c>
      <c r="E21" s="126">
        <v>38870</v>
      </c>
      <c r="F21" s="126">
        <v>267067</v>
      </c>
      <c r="G21" s="126">
        <v>4892</v>
      </c>
      <c r="H21" s="126">
        <f t="shared" si="2"/>
        <v>86204</v>
      </c>
      <c r="I21" s="126">
        <v>25000</v>
      </c>
      <c r="J21" s="126">
        <v>60044</v>
      </c>
      <c r="K21" s="126">
        <v>1160</v>
      </c>
    </row>
    <row r="22" spans="1:11" s="128" customFormat="1" ht="21.9" customHeight="1">
      <c r="A22" s="224" t="s">
        <v>99</v>
      </c>
      <c r="B22" s="224"/>
      <c r="C22" s="127">
        <f t="shared" ref="C22:K22" si="4">SUM(C9:C21)</f>
        <v>6605000</v>
      </c>
      <c r="D22" s="127">
        <f t="shared" si="4"/>
        <v>4938543</v>
      </c>
      <c r="E22" s="127">
        <f t="shared" si="4"/>
        <v>554023</v>
      </c>
      <c r="F22" s="127">
        <f t="shared" si="4"/>
        <v>4306084</v>
      </c>
      <c r="G22" s="127">
        <f t="shared" si="4"/>
        <v>78436</v>
      </c>
      <c r="H22" s="127">
        <f t="shared" si="4"/>
        <v>1666457</v>
      </c>
      <c r="I22" s="127">
        <f t="shared" si="4"/>
        <v>426689</v>
      </c>
      <c r="J22" s="127">
        <f t="shared" si="4"/>
        <v>1212916</v>
      </c>
      <c r="K22" s="127">
        <f t="shared" si="4"/>
        <v>26852</v>
      </c>
    </row>
    <row r="23" spans="1:11" ht="30" customHeight="1">
      <c r="H23" s="203" t="s">
        <v>501</v>
      </c>
      <c r="I23" s="203"/>
      <c r="J23" s="203"/>
      <c r="K23" s="203"/>
    </row>
    <row r="26" spans="1:11" ht="15.6" customHeight="1"/>
    <row r="27" spans="1:11" ht="15.6" customHeight="1"/>
    <row r="28" spans="1:11" ht="15.6" customHeight="1"/>
    <row r="29" spans="1:11" ht="15.6" customHeight="1"/>
    <row r="30" spans="1:11" ht="15.6" customHeight="1"/>
  </sheetData>
  <mergeCells count="16">
    <mergeCell ref="H23:K23"/>
    <mergeCell ref="A1:K1"/>
    <mergeCell ref="A2:K2"/>
    <mergeCell ref="I4:K4"/>
    <mergeCell ref="A3:K3"/>
    <mergeCell ref="A22:B22"/>
    <mergeCell ref="A5:A8"/>
    <mergeCell ref="B5:B8"/>
    <mergeCell ref="C5:K5"/>
    <mergeCell ref="C6:C8"/>
    <mergeCell ref="D6:G6"/>
    <mergeCell ref="H6:K6"/>
    <mergeCell ref="D7:D8"/>
    <mergeCell ref="E7:G7"/>
    <mergeCell ref="H7:H8"/>
    <mergeCell ref="I7:K7"/>
  </mergeCells>
  <phoneticPr fontId="8" type="noConversion"/>
  <printOptions horizontalCentered="1"/>
  <pageMargins left="0" right="0" top="0.5" bottom="0.45" header="0.5" footer="0.2"/>
  <pageSetup paperSize="9" scale="98" orientation="landscape" r:id="rId1"/>
  <headerFooter alignWithMargins="0">
    <oddFooter>&amp;C(PL07)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B6" sqref="B6"/>
    </sheetView>
  </sheetViews>
  <sheetFormatPr defaultColWidth="8.19921875" defaultRowHeight="15.6"/>
  <cols>
    <col min="1" max="1" width="8.59765625" style="40" customWidth="1"/>
    <col min="2" max="2" width="45.09765625" style="40" customWidth="1"/>
    <col min="3" max="6" width="15.59765625" style="40" customWidth="1"/>
    <col min="7" max="16384" width="8.19921875" style="40"/>
  </cols>
  <sheetData>
    <row r="1" spans="1:21" s="133" customFormat="1" ht="19.5" customHeight="1">
      <c r="A1" s="227" t="s">
        <v>208</v>
      </c>
      <c r="B1" s="227"/>
      <c r="C1" s="227"/>
      <c r="D1" s="227"/>
      <c r="E1" s="227"/>
      <c r="F1" s="227"/>
    </row>
    <row r="2" spans="1:21" s="133" customFormat="1" ht="21.75" customHeight="1">
      <c r="A2" s="227" t="s">
        <v>297</v>
      </c>
      <c r="B2" s="227"/>
      <c r="C2" s="227"/>
      <c r="D2" s="227"/>
      <c r="E2" s="227"/>
      <c r="F2" s="227"/>
    </row>
    <row r="3" spans="1:21" s="133" customFormat="1" ht="21.75" customHeight="1">
      <c r="A3" s="223" t="s">
        <v>504</v>
      </c>
      <c r="B3" s="223"/>
      <c r="C3" s="223"/>
      <c r="D3" s="223"/>
      <c r="E3" s="223"/>
      <c r="F3" s="223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1" s="79" customFormat="1" ht="18" customHeight="1">
      <c r="D4" s="228" t="s">
        <v>97</v>
      </c>
      <c r="E4" s="228"/>
      <c r="F4" s="228"/>
    </row>
    <row r="5" spans="1:21" s="132" customFormat="1" ht="36" customHeight="1">
      <c r="A5" s="46" t="s">
        <v>44</v>
      </c>
      <c r="B5" s="46" t="s">
        <v>140</v>
      </c>
      <c r="C5" s="46" t="s">
        <v>99</v>
      </c>
      <c r="D5" s="46" t="s">
        <v>141</v>
      </c>
      <c r="E5" s="46" t="s">
        <v>117</v>
      </c>
      <c r="F5" s="46" t="s">
        <v>118</v>
      </c>
    </row>
    <row r="6" spans="1:21" s="170" customFormat="1" ht="23.1" customHeight="1">
      <c r="A6" s="137">
        <v>1</v>
      </c>
      <c r="B6" s="138" t="s">
        <v>243</v>
      </c>
      <c r="C6" s="138">
        <f>SUM(D6:F6)</f>
        <v>69000</v>
      </c>
      <c r="D6" s="138">
        <v>69000</v>
      </c>
      <c r="E6" s="138">
        <v>0</v>
      </c>
      <c r="F6" s="138">
        <v>0</v>
      </c>
    </row>
    <row r="7" spans="1:21" s="170" customFormat="1" ht="23.1" customHeight="1">
      <c r="A7" s="137">
        <v>2</v>
      </c>
      <c r="B7" s="138" t="s">
        <v>244</v>
      </c>
      <c r="C7" s="138">
        <f>SUM(D7:F7)</f>
        <v>50000</v>
      </c>
      <c r="D7" s="138">
        <v>25000</v>
      </c>
      <c r="E7" s="138">
        <v>25000</v>
      </c>
      <c r="F7" s="138">
        <v>0</v>
      </c>
    </row>
    <row r="8" spans="1:21" s="170" customFormat="1" ht="23.1" customHeight="1">
      <c r="A8" s="137">
        <v>3</v>
      </c>
      <c r="B8" s="138" t="s">
        <v>245</v>
      </c>
      <c r="C8" s="138">
        <f t="shared" ref="C8:C23" si="0">SUM(D8:F8)</f>
        <v>220000</v>
      </c>
      <c r="D8" s="138">
        <f>+D9+D12</f>
        <v>94757</v>
      </c>
      <c r="E8" s="138">
        <f t="shared" ref="E8:F8" si="1">+E9+E12</f>
        <v>125243</v>
      </c>
      <c r="F8" s="138">
        <f t="shared" si="1"/>
        <v>0</v>
      </c>
    </row>
    <row r="9" spans="1:21" s="79" customFormat="1" ht="23.1" customHeight="1">
      <c r="A9" s="134" t="s">
        <v>54</v>
      </c>
      <c r="B9" s="135" t="s">
        <v>302</v>
      </c>
      <c r="C9" s="135">
        <f t="shared" si="0"/>
        <v>82000</v>
      </c>
      <c r="D9" s="135">
        <f>D10+D11</f>
        <v>74440</v>
      </c>
      <c r="E9" s="135">
        <f t="shared" ref="E9:F9" si="2">E10+E11</f>
        <v>7560</v>
      </c>
      <c r="F9" s="135">
        <f t="shared" si="2"/>
        <v>0</v>
      </c>
    </row>
    <row r="10" spans="1:21" s="79" customFormat="1" ht="23.1" customHeight="1">
      <c r="A10" s="134" t="s">
        <v>142</v>
      </c>
      <c r="B10" s="135" t="s">
        <v>246</v>
      </c>
      <c r="C10" s="135">
        <f t="shared" si="0"/>
        <v>45100</v>
      </c>
      <c r="D10" s="135">
        <v>45100</v>
      </c>
      <c r="E10" s="135">
        <v>0</v>
      </c>
      <c r="F10" s="135">
        <v>0</v>
      </c>
    </row>
    <row r="11" spans="1:21" s="79" customFormat="1" ht="23.1" customHeight="1">
      <c r="A11" s="134" t="s">
        <v>142</v>
      </c>
      <c r="B11" s="135" t="s">
        <v>155</v>
      </c>
      <c r="C11" s="135">
        <f t="shared" si="0"/>
        <v>36900</v>
      </c>
      <c r="D11" s="135">
        <v>29340</v>
      </c>
      <c r="E11" s="135">
        <v>7560</v>
      </c>
      <c r="F11" s="135">
        <v>0</v>
      </c>
    </row>
    <row r="12" spans="1:21" s="79" customFormat="1" ht="23.1" customHeight="1">
      <c r="A12" s="134" t="s">
        <v>56</v>
      </c>
      <c r="B12" s="135" t="s">
        <v>303</v>
      </c>
      <c r="C12" s="135">
        <f t="shared" si="0"/>
        <v>138000</v>
      </c>
      <c r="D12" s="135">
        <f>+D13+D14</f>
        <v>20317</v>
      </c>
      <c r="E12" s="135">
        <f t="shared" ref="E12:F12" si="3">+E13+E14</f>
        <v>117683</v>
      </c>
      <c r="F12" s="135">
        <f t="shared" si="3"/>
        <v>0</v>
      </c>
    </row>
    <row r="13" spans="1:21" s="79" customFormat="1" ht="23.1" customHeight="1">
      <c r="A13" s="134" t="s">
        <v>142</v>
      </c>
      <c r="B13" s="135" t="s">
        <v>246</v>
      </c>
      <c r="C13" s="135">
        <f t="shared" si="0"/>
        <v>75900</v>
      </c>
      <c r="D13" s="135">
        <v>0</v>
      </c>
      <c r="E13" s="135">
        <v>75900</v>
      </c>
      <c r="F13" s="135">
        <v>0</v>
      </c>
    </row>
    <row r="14" spans="1:21" s="79" customFormat="1" ht="23.1" customHeight="1">
      <c r="A14" s="134" t="s">
        <v>142</v>
      </c>
      <c r="B14" s="135" t="s">
        <v>155</v>
      </c>
      <c r="C14" s="135">
        <f t="shared" si="0"/>
        <v>62100</v>
      </c>
      <c r="D14" s="135">
        <v>20317</v>
      </c>
      <c r="E14" s="135">
        <v>41783</v>
      </c>
      <c r="F14" s="135">
        <v>0</v>
      </c>
    </row>
    <row r="15" spans="1:21" s="170" customFormat="1" ht="23.1" customHeight="1">
      <c r="A15" s="137">
        <v>4</v>
      </c>
      <c r="B15" s="138" t="s">
        <v>156</v>
      </c>
      <c r="C15" s="138">
        <f t="shared" si="0"/>
        <v>861000</v>
      </c>
      <c r="D15" s="138">
        <f>D16+D19+D23</f>
        <v>111510</v>
      </c>
      <c r="E15" s="138">
        <f t="shared" ref="E15:F15" si="4">E16+E19+E23</f>
        <v>351480</v>
      </c>
      <c r="F15" s="138">
        <f t="shared" si="4"/>
        <v>398010</v>
      </c>
    </row>
    <row r="16" spans="1:21" s="79" customFormat="1" ht="23.1" customHeight="1">
      <c r="A16" s="134" t="s">
        <v>54</v>
      </c>
      <c r="B16" s="135" t="s">
        <v>247</v>
      </c>
      <c r="C16" s="135">
        <f t="shared" si="0"/>
        <v>140000</v>
      </c>
      <c r="D16" s="135">
        <f>+D17+D18</f>
        <v>0</v>
      </c>
      <c r="E16" s="135">
        <f t="shared" ref="E16:F16" si="5">+E17+E18</f>
        <v>40000</v>
      </c>
      <c r="F16" s="135">
        <f t="shared" si="5"/>
        <v>100000</v>
      </c>
    </row>
    <row r="17" spans="1:6" s="79" customFormat="1" ht="23.1" customHeight="1">
      <c r="A17" s="134" t="s">
        <v>142</v>
      </c>
      <c r="B17" s="135" t="s">
        <v>105</v>
      </c>
      <c r="C17" s="135">
        <f t="shared" si="0"/>
        <v>80000</v>
      </c>
      <c r="D17" s="135">
        <v>0</v>
      </c>
      <c r="E17" s="135">
        <v>25000</v>
      </c>
      <c r="F17" s="135">
        <v>55000</v>
      </c>
    </row>
    <row r="18" spans="1:6" s="79" customFormat="1" ht="23.1" customHeight="1">
      <c r="A18" s="136" t="s">
        <v>142</v>
      </c>
      <c r="B18" s="135" t="s">
        <v>106</v>
      </c>
      <c r="C18" s="135">
        <f t="shared" si="0"/>
        <v>60000</v>
      </c>
      <c r="D18" s="135">
        <v>0</v>
      </c>
      <c r="E18" s="135">
        <v>15000</v>
      </c>
      <c r="F18" s="135">
        <v>45000</v>
      </c>
    </row>
    <row r="19" spans="1:6" s="79" customFormat="1" ht="23.1" customHeight="1">
      <c r="A19" s="134" t="s">
        <v>56</v>
      </c>
      <c r="B19" s="135" t="s">
        <v>248</v>
      </c>
      <c r="C19" s="135">
        <f t="shared" si="0"/>
        <v>431000</v>
      </c>
      <c r="D19" s="135">
        <f>+D20+D21+D22</f>
        <v>105860</v>
      </c>
      <c r="E19" s="135">
        <f t="shared" ref="E19:F19" si="6">+E20+E21+E22</f>
        <v>242180</v>
      </c>
      <c r="F19" s="135">
        <f t="shared" si="6"/>
        <v>82960</v>
      </c>
    </row>
    <row r="20" spans="1:6" s="79" customFormat="1" ht="23.1" customHeight="1">
      <c r="A20" s="134" t="s">
        <v>142</v>
      </c>
      <c r="B20" s="135" t="s">
        <v>304</v>
      </c>
      <c r="C20" s="135">
        <f t="shared" si="0"/>
        <v>40000</v>
      </c>
      <c r="D20" s="135">
        <v>4500</v>
      </c>
      <c r="E20" s="135">
        <v>15500</v>
      </c>
      <c r="F20" s="135">
        <v>20000</v>
      </c>
    </row>
    <row r="21" spans="1:6" s="79" customFormat="1" ht="23.1" customHeight="1">
      <c r="A21" s="134" t="s">
        <v>142</v>
      </c>
      <c r="B21" s="135" t="s">
        <v>305</v>
      </c>
      <c r="C21" s="135">
        <f t="shared" si="0"/>
        <v>361000</v>
      </c>
      <c r="D21" s="135">
        <v>92960</v>
      </c>
      <c r="E21" s="135">
        <v>206680</v>
      </c>
      <c r="F21" s="135">
        <v>61360</v>
      </c>
    </row>
    <row r="22" spans="1:6" s="79" customFormat="1" ht="23.1" customHeight="1">
      <c r="A22" s="134" t="s">
        <v>142</v>
      </c>
      <c r="B22" s="135" t="s">
        <v>306</v>
      </c>
      <c r="C22" s="135">
        <f t="shared" si="0"/>
        <v>30000</v>
      </c>
      <c r="D22" s="135">
        <v>8400</v>
      </c>
      <c r="E22" s="135">
        <v>20000</v>
      </c>
      <c r="F22" s="135">
        <v>1600</v>
      </c>
    </row>
    <row r="23" spans="1:6" s="79" customFormat="1" ht="23.1" customHeight="1">
      <c r="A23" s="134" t="s">
        <v>57</v>
      </c>
      <c r="B23" s="135" t="s">
        <v>249</v>
      </c>
      <c r="C23" s="135">
        <f t="shared" si="0"/>
        <v>290000</v>
      </c>
      <c r="D23" s="135">
        <v>5650</v>
      </c>
      <c r="E23" s="135">
        <v>69300</v>
      </c>
      <c r="F23" s="135">
        <v>215050</v>
      </c>
    </row>
    <row r="24" spans="1:6" s="79" customFormat="1" ht="23.1" customHeight="1">
      <c r="A24" s="137"/>
      <c r="B24" s="137" t="s">
        <v>242</v>
      </c>
      <c r="C24" s="138">
        <f>SUM(D24:F24)</f>
        <v>1200000</v>
      </c>
      <c r="D24" s="138">
        <f t="shared" ref="D24:F24" si="7">D6+D7+D8+D15</f>
        <v>300267</v>
      </c>
      <c r="E24" s="138">
        <f t="shared" si="7"/>
        <v>501723</v>
      </c>
      <c r="F24" s="138">
        <f t="shared" si="7"/>
        <v>398010</v>
      </c>
    </row>
    <row r="25" spans="1:6" s="79" customFormat="1" ht="24" customHeight="1">
      <c r="A25" s="172"/>
      <c r="D25" s="229" t="s">
        <v>501</v>
      </c>
      <c r="E25" s="229"/>
      <c r="F25" s="229"/>
    </row>
    <row r="26" spans="1:6" ht="24" customHeight="1">
      <c r="A26" s="41"/>
    </row>
    <row r="27" spans="1:6" ht="24" customHeight="1">
      <c r="A27" s="41"/>
    </row>
    <row r="28" spans="1:6" ht="24" customHeight="1">
      <c r="A28" s="41"/>
    </row>
    <row r="29" spans="1:6" ht="24" customHeight="1">
      <c r="A29" s="41"/>
    </row>
    <row r="30" spans="1:6" ht="24" customHeight="1">
      <c r="A30" s="41"/>
    </row>
    <row r="33" ht="15.6" hidden="1" customHeight="1"/>
    <row r="34" ht="15.6" hidden="1" customHeight="1"/>
    <row r="35" ht="15.6" hidden="1" customHeight="1"/>
  </sheetData>
  <mergeCells count="5">
    <mergeCell ref="A1:F1"/>
    <mergeCell ref="A2:F2"/>
    <mergeCell ref="D4:F4"/>
    <mergeCell ref="A3:F3"/>
    <mergeCell ref="D25:F25"/>
  </mergeCells>
  <phoneticPr fontId="0" type="noConversion"/>
  <printOptions horizontalCentered="1"/>
  <pageMargins left="0.5" right="0.5" top="0.75" bottom="0.75" header="0.5" footer="0.2"/>
  <pageSetup paperSize="9" orientation="landscape" r:id="rId1"/>
  <headerFooter alignWithMargins="0">
    <oddFooter>&amp;C(PL08)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Thu NSNN.PL01</vt:lpstr>
      <vt:lpstr>Chi tổng hợp PL02</vt:lpstr>
      <vt:lpstr>PL03.QLHC</vt:lpstr>
      <vt:lpstr>PL04.Daotao</vt:lpstr>
      <vt:lpstr>PL05 Thu HX</vt:lpstr>
      <vt:lpstr>PL06 HX hưởng</vt:lpstr>
      <vt:lpstr>PL07 Chi HX</vt:lpstr>
      <vt:lpstr>PL08 Đất</vt:lpstr>
      <vt:lpstr>'Chi tổng hợp PL02'!Print_Area</vt:lpstr>
      <vt:lpstr>PL03.QLHC!Print_Area</vt:lpstr>
      <vt:lpstr>PL04.Daotao!Print_Area</vt:lpstr>
      <vt:lpstr>'PL06 HX hưởng'!Print_Area</vt:lpstr>
      <vt:lpstr>'PL07 Chi HX'!Print_Area</vt:lpstr>
      <vt:lpstr>'PL08 Đất'!Print_Area</vt:lpstr>
      <vt:lpstr>'Thu NSNN.PL01'!Print_Area</vt:lpstr>
      <vt:lpstr>'Chi tổng hợp PL02'!Print_Titles</vt:lpstr>
      <vt:lpstr>PL03.QLHC!Print_Titles</vt:lpstr>
      <vt:lpstr>PL04.Daotao!Print_Titles</vt:lpstr>
      <vt:lpstr>'PL08 Đất'!Print_Titles</vt:lpstr>
      <vt:lpstr>'Thu NSNN.PL01'!Print_Titles</vt:lpstr>
    </vt:vector>
  </TitlesOfParts>
  <Company>So Tai chinh Ha Tinh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Van Ngoc</dc:creator>
  <cp:lastModifiedBy>H2C</cp:lastModifiedBy>
  <cp:lastPrinted>2017-12-08T04:34:30Z</cp:lastPrinted>
  <dcterms:created xsi:type="dcterms:W3CDTF">2012-12-13T00:57:34Z</dcterms:created>
  <dcterms:modified xsi:type="dcterms:W3CDTF">2017-12-08T04:36:17Z</dcterms:modified>
</cp:coreProperties>
</file>