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60" windowWidth="15600" windowHeight="10950" tabRatio="931" firstSheet="4" activeTab="4"/>
  </bookViews>
  <sheets>
    <sheet name="Dinh muc xa" sheetId="101" state="hidden" r:id="rId1"/>
    <sheet name="PB 03(Chi tiết đài báo) " sheetId="95" state="hidden" r:id="rId2"/>
    <sheet name="dự toán 2015 (c Binh)" sheetId="98" state="hidden" r:id="rId3"/>
    <sheet name="Tap huan (VPDP)" sheetId="102" state="hidden" r:id="rId4"/>
    <sheet name="PLII TONG HOP" sheetId="256" r:id="rId5"/>
    <sheet name="PL II.01 CT 135" sheetId="254" r:id="rId6"/>
    <sheet name="PL II.02 Von SN giam ngheo" sheetId="255" r:id="rId7"/>
  </sheets>
  <definedNames>
    <definedName name="__boi1" localSheetId="5">#REF!</definedName>
    <definedName name="__boi1" localSheetId="6">#REF!</definedName>
    <definedName name="__boi1" localSheetId="4">#REF!</definedName>
    <definedName name="__boi1">#REF!</definedName>
    <definedName name="__boi2" localSheetId="5">#REF!</definedName>
    <definedName name="__boi2" localSheetId="6">#REF!</definedName>
    <definedName name="__boi2" localSheetId="4">#REF!</definedName>
    <definedName name="__boi2">#REF!</definedName>
    <definedName name="__boi3" localSheetId="5">#REF!</definedName>
    <definedName name="__boi3" localSheetId="6">#REF!</definedName>
    <definedName name="__boi3" localSheetId="4">#REF!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gon4">#REF!</definedName>
    <definedName name="__hom2">#REF!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lap1">#REF!</definedName>
    <definedName name="__lap2">#REF!</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SO2" localSheetId="5" hidden="1">{"'Sheet1'!$L$16"}</definedName>
    <definedName name="__NSO2" localSheetId="6" hidden="1">{"'Sheet1'!$L$16"}</definedName>
    <definedName name="__NSO2" localSheetId="4" hidden="1">{"'Sheet1'!$L$16"}</definedName>
    <definedName name="__NSO2" hidden="1">{"'Sheet1'!$L$16"}</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L1242">#REF!</definedName>
    <definedName name="__sat10">#REF!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ua20">#REF!</definedName>
    <definedName name="__sua30">#REF!</definedName>
    <definedName name="__TB1">#REF!</definedName>
    <definedName name="__TH1">#REF!</definedName>
    <definedName name="__TH2">#REF!</definedName>
    <definedName name="__TH3">#REF!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vc1">#REF!</definedName>
    <definedName name="__vc2">#REF!</definedName>
    <definedName name="__vc3">#REF!</definedName>
    <definedName name="__VL100">#REF!</definedName>
    <definedName name="__vl2" localSheetId="5" hidden="1">{"'Sheet1'!$L$16"}</definedName>
    <definedName name="__vl2" localSheetId="6" hidden="1">{"'Sheet1'!$L$16"}</definedName>
    <definedName name="__vl2" localSheetId="4" hidden="1">{"'Sheet1'!$L$16"}</definedName>
    <definedName name="__vl2" hidden="1">{"'Sheet1'!$L$16"}</definedName>
    <definedName name="__VL250">#REF!</definedName>
    <definedName name="_1">#N/A</definedName>
    <definedName name="_1000A01">#N/A</definedName>
    <definedName name="_2">#N/A</definedName>
    <definedName name="_40x4">5100</definedName>
    <definedName name="_boi1">#REF!</definedName>
    <definedName name="_boi2">#REF!</definedName>
    <definedName name="_boi3">#REF!</definedName>
    <definedName name="_boi4">#REF!</definedName>
    <definedName name="_BTM250">#REF!</definedName>
    <definedName name="_btM300">#REF!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Fill" hidden="1">#REF!</definedName>
    <definedName name="_gon4">#REF!</definedName>
    <definedName name="_Key1" hidden="1">#REF!</definedName>
    <definedName name="_Key2" hidden="1">#REF!</definedName>
    <definedName name="_km190">#REF!</definedName>
    <definedName name="_km191">#REF!</definedName>
    <definedName name="_km192">#REF!</definedName>
    <definedName name="_lap1">#REF!</definedName>
    <definedName name="_lap2">#REF!</definedName>
    <definedName name="_MAC12">#REF!</definedName>
    <definedName name="_MAC46">#REF!</definedName>
    <definedName name="_NET2">#REF!</definedName>
    <definedName name="_NSO2" localSheetId="5" hidden="1">{"'Sheet1'!$L$16"}</definedName>
    <definedName name="_NSO2" localSheetId="6" hidden="1">{"'Sheet1'!$L$16"}</definedName>
    <definedName name="_NSO2" localSheetId="4" hidden="1">{"'Sheet1'!$L$16"}</definedName>
    <definedName name="_NSO2" hidden="1">{"'Sheet1'!$L$16"}</definedName>
    <definedName name="_Order1" hidden="1">255</definedName>
    <definedName name="_Order2" hidden="1">255</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L1242">#REF!</definedName>
    <definedName name="_sat10">#REF!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ort" hidden="1">#REF!</definedName>
    <definedName name="_TH1">#REF!</definedName>
    <definedName name="_TH2">#REF!</definedName>
    <definedName name="_TH3">#REF!</definedName>
    <definedName name="_TL1">#REF!</definedName>
    <definedName name="_TL2">#REF!</definedName>
    <definedName name="_TLA120">#REF!</definedName>
    <definedName name="_TLA35">#REF!</definedName>
    <definedName name="_TLA50">#REF!</definedName>
    <definedName name="_TLA70">#REF!</definedName>
    <definedName name="_TLA95">#REF!</definedName>
    <definedName name="_vc1">#REF!</definedName>
    <definedName name="_vc2">#REF!</definedName>
    <definedName name="_vc3">#REF!</definedName>
    <definedName name="_vl2" localSheetId="5" hidden="1">{"'Sheet1'!$L$16"}</definedName>
    <definedName name="_vl2" localSheetId="6" hidden="1">{"'Sheet1'!$L$16"}</definedName>
    <definedName name="_vl2" localSheetId="4" hidden="1">{"'Sheet1'!$L$16"}</definedName>
    <definedName name="_vl2"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277Print_Titles">#REF!</definedName>
    <definedName name="A35_">#REF!</definedName>
    <definedName name="A50_">#REF!</definedName>
    <definedName name="A6N2">#REF!</definedName>
    <definedName name="A6N3">#REF!</definedName>
    <definedName name="A70_">#REF!</definedName>
    <definedName name="A95_">#REF!</definedName>
    <definedName name="AA">#REF!</definedName>
    <definedName name="abc">#REF!</definedName>
    <definedName name="AC120_">#REF!</definedName>
    <definedName name="AC35_">#REF!</definedName>
    <definedName name="AC50_">#REF!</definedName>
    <definedName name="AC70_">#REF!</definedName>
    <definedName name="AC95_">#REF!</definedName>
    <definedName name="ad">#REF!</definedName>
    <definedName name="All_Item">#REF!</definedName>
    <definedName name="ALPIN">#N/A</definedName>
    <definedName name="ALPJYOU">#N/A</definedName>
    <definedName name="ALPTOI">#N/A</definedName>
    <definedName name="anpha">#REF!</definedName>
    <definedName name="b_240">#REF!</definedName>
    <definedName name="b_280">#REF!</definedName>
    <definedName name="b_320">#REF!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chu">#REF!</definedName>
    <definedName name="BB">#REF!</definedName>
    <definedName name="bengam">#REF!</definedName>
    <definedName name="benuoc">#REF!</definedName>
    <definedName name="beta">#REF!</definedName>
    <definedName name="blkh">#REF!</definedName>
    <definedName name="blkh1">#REF!</definedName>
    <definedName name="Book2">#REF!</definedName>
    <definedName name="BOQ">#REF!</definedName>
    <definedName name="BT">#REF!</definedName>
    <definedName name="btchiuaxitm300">#REF!</definedName>
    <definedName name="BTchiuaxm200">#REF!</definedName>
    <definedName name="btcocM400">#REF!</definedName>
    <definedName name="BTlotm100">#REF!</definedName>
    <definedName name="BU_CHENH_LECH_DZ0.4KV">#REF!</definedName>
    <definedName name="BU_CHENH_LECH_DZ22KV">#REF!</definedName>
    <definedName name="BU_CHENH_LECH_TBA">#REF!</definedName>
    <definedName name="Bulongma">8700</definedName>
    <definedName name="BVCISUMMARY">#REF!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a.1111">#REF!</definedName>
    <definedName name="ca.1111.th">#REF!</definedName>
    <definedName name="CACAU">298161</definedName>
    <definedName name="cao">#REF!</definedName>
    <definedName name="Cat">#REF!</definedName>
    <definedName name="Category_All">#REF!</definedName>
    <definedName name="CATIN">#N/A</definedName>
    <definedName name="CATJYOU">#N/A</definedName>
    <definedName name="catm">#REF!</definedName>
    <definedName name="catn">#REF!</definedName>
    <definedName name="CATREC">#N/A</definedName>
    <definedName name="CATSYU">#N/A</definedName>
    <definedName name="catvang">#REF!</definedName>
    <definedName name="CCS">#REF!</definedName>
    <definedName name="CDD">#REF!</definedName>
    <definedName name="CDDD">#REF!</definedName>
    <definedName name="CDDD1P">#REF!</definedName>
    <definedName name="CDDD1PHA">#REF!</definedName>
    <definedName name="CDDD3PHA">#REF!</definedName>
    <definedName name="Cdnum">#REF!</definedName>
    <definedName name="CH">#REF!</definedName>
    <definedName name="chon">#REF!</definedName>
    <definedName name="chon1">#REF!</definedName>
    <definedName name="chon2">#REF!</definedName>
    <definedName name="chon3">#REF!</definedName>
    <definedName name="CK">#REF!</definedName>
    <definedName name="CLECH_0.4">#REF!</definedName>
    <definedName name="CLVC3">0.1</definedName>
    <definedName name="CLVC35">#REF!</definedName>
    <definedName name="CLVCTB">#REF!</definedName>
    <definedName name="clvl">#REF!</definedName>
    <definedName name="cn">#REF!</definedName>
    <definedName name="CNC">#REF!</definedName>
    <definedName name="CND">#REF!</definedName>
    <definedName name="CNG">#REF!</definedName>
    <definedName name="Co">#REF!</definedName>
    <definedName name="coc">#REF!</definedName>
    <definedName name="cocbtct">#REF!</definedName>
    <definedName name="cocot">#REF!</definedName>
    <definedName name="cocott">#REF!</definedName>
    <definedName name="Cöï_ly_vaän_chuyeãn">#REF!</definedName>
    <definedName name="CÖÏ_LY_VAÄN_CHUYEÅN">#REF!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T">#REF!</definedName>
    <definedName name="cot7.5">#REF!</definedName>
    <definedName name="cot8.5">#REF!</definedName>
    <definedName name="Cotsatma">9726</definedName>
    <definedName name="Cotthepma">9726</definedName>
    <definedName name="cottron">#REF!</definedName>
    <definedName name="cotvuong">#REF!</definedName>
    <definedName name="COVER">#REF!</definedName>
    <definedName name="cpmtc">#REF!</definedName>
    <definedName name="cpnc">#REF!</definedName>
    <definedName name="cptt">#REF!</definedName>
    <definedName name="CPVC35">#REF!</definedName>
    <definedName name="CPVCDN">#REF!</definedName>
    <definedName name="cpvl">#REF!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iep">#REF!</definedName>
    <definedName name="CTIET">#REF!</definedName>
    <definedName name="CU_LY_VAN_CHUYEN_GIA_QUYEN">#REF!</definedName>
    <definedName name="CU_LY_VAN_CHUYEN_THU_CONG">#REF!</definedName>
    <definedName name="CURRENCY">#REF!</definedName>
    <definedName name="cx">#REF!</definedName>
    <definedName name="d">#REF!</definedName>
    <definedName name="D_7101A_B">#REF!</definedName>
    <definedName name="da1x2">#REF!</definedName>
    <definedName name="dahoc">#REF!</definedName>
    <definedName name="dam">#REF!</definedName>
    <definedName name="danducsan">#REF!</definedName>
    <definedName name="dao">#REF!</definedName>
    <definedName name="dap">#REF!</definedName>
    <definedName name="DAT">#REF!</definedName>
    <definedName name="DATA_DATA2_List">#REF!</definedName>
    <definedName name="_xlnm.Database">#REF!</definedName>
    <definedName name="DCL_22">12117600</definedName>
    <definedName name="DCL_35">25490000</definedName>
    <definedName name="DD">#REF!</definedName>
    <definedName name="DDAY">#REF!</definedName>
    <definedName name="DDK">#REF!</definedName>
    <definedName name="den_bu">#REF!</definedName>
    <definedName name="denbu">#REF!</definedName>
    <definedName name="Det32x3">#REF!</definedName>
    <definedName name="Det35x3">#REF!</definedName>
    <definedName name="Det40x4">#REF!</definedName>
    <definedName name="Det50x5">#REF!</definedName>
    <definedName name="Det63x6">#REF!</definedName>
    <definedName name="Det75x6">#REF!</definedName>
    <definedName name="dgbdII">#REF!</definedName>
    <definedName name="DGCTI592">#REF!</definedName>
    <definedName name="DGNC">#REF!</definedName>
    <definedName name="dgqndn">#REF!</definedName>
    <definedName name="DGTV">#REF!</definedName>
    <definedName name="dgvl">#REF!</definedName>
    <definedName name="DGVT">#REF!</definedName>
    <definedName name="dhom">#REF!</definedName>
    <definedName name="dien">#REF!</definedName>
    <definedName name="dientichck">#REF!</definedName>
    <definedName name="dinh2">#REF!</definedName>
    <definedName name="DLCC">#REF!</definedName>
    <definedName name="DM">#REF!</definedName>
    <definedName name="dm56bxd">#REF!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cument_array" localSheetId="5">{"Thuxm2.xls","Sheet1"}</definedName>
    <definedName name="Document_array" localSheetId="6">{"Thuxm2.xls","Sheet1"}</definedName>
    <definedName name="Document_array" localSheetId="4">{"Thuxm2.xls","Sheet1"}</definedName>
    <definedName name="Document_array">{"Thuxm2.xls","Sheet1"}</definedName>
    <definedName name="DON_GIA_3282">#REF!</definedName>
    <definedName name="DON_GIA_3283">#REF!</definedName>
    <definedName name="DON_GIA_3285">#REF!</definedName>
    <definedName name="DON_GIA_VAN_CHUYEN_36">#REF!</definedName>
    <definedName name="dongia">#REF!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PK1p1nc">#REF!</definedName>
    <definedName name="DSPK1p1vl">#REF!</definedName>
    <definedName name="DSPK1pnc">#REF!</definedName>
    <definedName name="DSPK1pvl">#REF!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toanDongmo">#REF!</definedName>
    <definedName name="emb">#REF!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f">#REF!</definedName>
    <definedName name="FACTOR">#REF!</definedName>
    <definedName name="FI_12">4820</definedName>
    <definedName name="G_ME">#REF!</definedName>
    <definedName name="gach">#REF!</definedName>
    <definedName name="geo">#REF!</definedName>
    <definedName name="gg">#REF!</definedName>
    <definedName name="ghip">#REF!</definedName>
    <definedName name="gia">#REF!</definedName>
    <definedName name="Gia_CT">#REF!</definedName>
    <definedName name="GIA_CU_LY_VAN_CHUYEN">#REF!</definedName>
    <definedName name="gia_tien">#REF!</definedName>
    <definedName name="gia_tien_BTN">#REF!</definedName>
    <definedName name="Gia_VT">#REF!</definedName>
    <definedName name="GIAVLIEUTN">#REF!</definedName>
    <definedName name="Giocong">#REF!</definedName>
    <definedName name="gl3p">#REF!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tb">#REF!</definedName>
    <definedName name="gtbtt">#REF!</definedName>
    <definedName name="gtst">#REF!</definedName>
    <definedName name="GTXL">#REF!</definedName>
    <definedName name="Gxl">#REF!</definedName>
    <definedName name="gxltt">#REF!</definedName>
    <definedName name="h">#REF!</definedName>
    <definedName name="H_THUCHTHH">#REF!</definedName>
    <definedName name="H_THUCTT">#REF!</definedName>
    <definedName name="HCM">#REF!</definedName>
    <definedName name="HE_SO_KHO_KHAN_CANG_DAY">#REF!</definedName>
    <definedName name="Heä_soá_laép_xaø_H">1.7</definedName>
    <definedName name="heä_soá_sình_laày">#REF!</definedName>
    <definedName name="hh">#REF!</definedName>
    <definedName name="HHcat">#REF!</definedName>
    <definedName name="HHda">#REF!</definedName>
    <definedName name="HHTT">#REF!</definedName>
    <definedName name="hien">#REF!</definedName>
    <definedName name="Hinh_thuc">#REF!</definedName>
    <definedName name="HiÕu">#REF!</definedName>
    <definedName name="HOME_MANP">#REF!</definedName>
    <definedName name="HOMEOFFICE_COST">#REF!</definedName>
    <definedName name="hs">#REF!</definedName>
    <definedName name="HSCT3">0.1</definedName>
    <definedName name="hsd">#REF!</definedName>
    <definedName name="hsdc">#REF!</definedName>
    <definedName name="hsdc1">#REF!</definedName>
    <definedName name="HSDN">2.5</definedName>
    <definedName name="HSHH">#REF!</definedName>
    <definedName name="HSHHUT">#REF!</definedName>
    <definedName name="hsk">#REF!</definedName>
    <definedName name="HSKK35">#REF!</definedName>
    <definedName name="HSLX">#REF!</definedName>
    <definedName name="HSLXH">1.7</definedName>
    <definedName name="HSLXP">#REF!</definedName>
    <definedName name="hßm4">#REF!</definedName>
    <definedName name="hstb">#REF!</definedName>
    <definedName name="hstdtk">#REF!</definedName>
    <definedName name="hsthep">#REF!</definedName>
    <definedName name="HSVC1">#REF!</definedName>
    <definedName name="HSVC2">#REF!</definedName>
    <definedName name="HSVC3">#REF!</definedName>
    <definedName name="hsvl">#REF!</definedName>
    <definedName name="HT">#REF!</definedName>
    <definedName name="HTHH">#REF!</definedName>
    <definedName name="HTML_CodePage" hidden="1">950</definedName>
    <definedName name="HTML_Control" localSheetId="5" hidden="1">{"'Sheet1'!$L$16"}</definedName>
    <definedName name="HTML_Control" localSheetId="6" hidden="1">{"'Sheet1'!$L$16"}</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y" localSheetId="5" hidden="1">{"'Sheet1'!$L$16"}</definedName>
    <definedName name="huy" localSheetId="6" hidden="1">{"'Sheet1'!$L$16"}</definedName>
    <definedName name="huy" localSheetId="4" hidden="1">{"'Sheet1'!$L$16"}</definedName>
    <definedName name="huy" hidden="1">{"'Sheet1'!$L$16"}</definedName>
    <definedName name="I">#REF!</definedName>
    <definedName name="IDLAB_COST">#REF!</definedName>
    <definedName name="IND_LAB">#REF!</definedName>
    <definedName name="INDMANP">#REF!</definedName>
    <definedName name="j">#REF!</definedName>
    <definedName name="j356C8">#REF!</definedName>
    <definedName name="k">#REF!</definedName>
    <definedName name="k2b">#REF!</definedName>
    <definedName name="kcong">#REF!</definedName>
    <definedName name="KH_Chang">#REF!</definedName>
    <definedName name="KHOI_LUONG_DAT_DAO_DAP">#REF!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l_ME">#REF!</definedName>
    <definedName name="KLTHDN">#REF!</definedName>
    <definedName name="KLVANKHUON">#REF!</definedName>
    <definedName name="kp1ph">#REF!</definedName>
    <definedName name="KSTK">#REF!</definedName>
    <definedName name="l">#REF!</definedName>
    <definedName name="L_mong">#REF!</definedName>
    <definedName name="L63x6">5800</definedName>
    <definedName name="lan">#REF!</definedName>
    <definedName name="lanhto">#REF!</definedName>
    <definedName name="LAP_DAT_TBA">#REF!</definedName>
    <definedName name="LBS_22">107800000</definedName>
    <definedName name="LIET_KE_VI_TRI_DZ0.4KV">#REF!</definedName>
    <definedName name="LIET_KE_VI_TRI_DZ22KV">#REF!</definedName>
    <definedName name="LK_hathe">#REF!</definedName>
    <definedName name="Lmk">#REF!</definedName>
    <definedName name="lntt">#REF!</definedName>
    <definedName name="Loai_TD">#REF!</definedName>
    <definedName name="M0.4">#REF!</definedName>
    <definedName name="M12aavl">#REF!</definedName>
    <definedName name="M12ba3p">#REF!</definedName>
    <definedName name="M12bb1p">#REF!</definedName>
    <definedName name="M14bb1p">#REF!</definedName>
    <definedName name="M8a">#REF!</definedName>
    <definedName name="M8aa">#REF!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AVANKHUON">#REF!</definedName>
    <definedName name="MAVLTHDN">#REF!</definedName>
    <definedName name="Mba1p">#REF!</definedName>
    <definedName name="Mba3p">#REF!</definedName>
    <definedName name="Mbb3p">#REF!</definedName>
    <definedName name="mc">#REF!</definedName>
    <definedName name="MG_A">#REF!</definedName>
    <definedName name="MN">#REF!</definedName>
    <definedName name="mongbang">#REF!</definedName>
    <definedName name="mongdon">#REF!</definedName>
    <definedName name="Moùng">#REF!</definedName>
    <definedName name="MSCT">#REF!</definedName>
    <definedName name="mtcdg">#REF!</definedName>
    <definedName name="MTMAC12">#REF!</definedName>
    <definedName name="mtram">#REF!</definedName>
    <definedName name="myle">#REF!</definedName>
    <definedName name="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c">#REF!</definedName>
    <definedName name="nc_btm10">#REF!</definedName>
    <definedName name="nc_btm100">#REF!</definedName>
    <definedName name="nc3p">#REF!</definedName>
    <definedName name="NCBD100">#REF!</definedName>
    <definedName name="NCBD200">#REF!</definedName>
    <definedName name="NCBD250">#REF!</definedName>
    <definedName name="NCCT3p">#REF!</definedName>
    <definedName name="ncdg">#REF!</definedName>
    <definedName name="NCKT">#REF!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H">#REF!</definedName>
    <definedName name="nhn">#REF!</definedName>
    <definedName name="NHot">#REF!</definedName>
    <definedName name="nhu">#REF!</definedName>
    <definedName name="nhua">#REF!</definedName>
    <definedName name="nhuad">#REF!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903p">#REF!</definedName>
    <definedName name="nin3p">#REF!</definedName>
    <definedName name="nind">#REF!</definedName>
    <definedName name="nind1p">#REF!</definedName>
    <definedName name="nind3p">#REF!</definedName>
    <definedName name="NINDnc">#REF!</definedName>
    <definedName name="nindnc1p">#REF!</definedName>
    <definedName name="NINDvc">#REF!</definedName>
    <definedName name="NINDvl">#REF!</definedName>
    <definedName name="nindvl1p">#REF!</definedName>
    <definedName name="ning1p">#REF!</definedName>
    <definedName name="ningnc1p">#REF!</definedName>
    <definedName name="ningvl1p">#REF!</definedName>
    <definedName name="NINnc">#REF!</definedName>
    <definedName name="nint1p">#REF!</definedName>
    <definedName name="nintnc1p">#REF!</definedName>
    <definedName name="nintvl1p">#REF!</definedName>
    <definedName name="NINvc">#REF!</definedName>
    <definedName name="NINvl">#REF!</definedName>
    <definedName name="nl">#REF!</definedName>
    <definedName name="nl1p">#REF!</definedName>
    <definedName name="nl3p">#REF!</definedName>
    <definedName name="nlht">#REF!</definedName>
    <definedName name="NLTK1p">#REF!</definedName>
    <definedName name="nn">#REF!</definedName>
    <definedName name="nn1p">#REF!</definedName>
    <definedName name="nn3p">#REF!</definedName>
    <definedName name="No">#REF!</definedName>
    <definedName name="nx">#REF!</definedName>
    <definedName name="ophom">#REF!</definedName>
    <definedName name="osc">#REF!</definedName>
    <definedName name="PA">#REF!</definedName>
    <definedName name="panen">#REF!</definedName>
    <definedName name="PHAN_DIEN_DZ0.4KV">#REF!</definedName>
    <definedName name="PHAN_DIEN_TBA">#REF!</definedName>
    <definedName name="PHAN_MUA_SAM_DZ0.4KV">#REF!</definedName>
    <definedName name="phu_luc_vua">#REF!</definedName>
    <definedName name="PLKL">#REF!</definedName>
    <definedName name="PRICE">#REF!</definedName>
    <definedName name="PRICE1">#REF!</definedName>
    <definedName name="_xlnm.Print_Titles" localSheetId="2">'dự toán 2015 (c Binh)'!$5:$5</definedName>
    <definedName name="_xlnm.Print_Titles" localSheetId="1">'PB 03(Chi tiết đài báo) '!$6:$6</definedName>
    <definedName name="_xlnm.Print_Titles" localSheetId="5">'PL II.01 CT 135'!$4:$5</definedName>
    <definedName name="_xlnm.Print_Titles" localSheetId="6">'PL II.02 Von SN giam ngheo'!$3:$3</definedName>
    <definedName name="_xlnm.Print_Titles" localSheetId="4">'PLII TONG HOP'!$5:$6</definedName>
    <definedName name="_xlnm.Print_Titles">#N/A</definedName>
    <definedName name="Print_Titles_MI" localSheetId="4">#REF!</definedName>
    <definedName name="Print_Titles_MI">#REF!</definedName>
    <definedName name="PRINTA" localSheetId="4">#REF!</definedName>
    <definedName name="PRINTA">#REF!</definedName>
    <definedName name="PRINTB">#REF!</definedName>
    <definedName name="PRINTC">#REF!</definedName>
    <definedName name="PROPOSAL">#REF!</definedName>
    <definedName name="pt">#REF!</definedName>
    <definedName name="PT_Duong">#REF!</definedName>
    <definedName name="ptdg">#REF!</definedName>
    <definedName name="PTDG_cau">#REF!</definedName>
    <definedName name="PTNC">#REF!</definedName>
    <definedName name="pvd">#REF!</definedName>
    <definedName name="qtdm">#REF!</definedName>
    <definedName name="ra11p">#REF!</definedName>
    <definedName name="ra13p">#REF!</definedName>
    <definedName name="rack1">#REF!</definedName>
    <definedName name="rack2">#REF!</definedName>
    <definedName name="rack3">#REF!</definedName>
    <definedName name="rack4">#REF!</definedName>
    <definedName name="rate">14000</definedName>
    <definedName name="_xlnm.Recorder">#REF!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san">#REF!</definedName>
    <definedName name="sand">#REF!</definedName>
    <definedName name="SCH">#REF!</definedName>
    <definedName name="sd1p">#REF!</definedName>
    <definedName name="sd3p">#REF!</definedName>
    <definedName name="SDMONG">#REF!</definedName>
    <definedName name="sho">#REF!</definedName>
    <definedName name="sht">#REF!</definedName>
    <definedName name="sht1p">#REF!</definedName>
    <definedName name="sht3p">#REF!</definedName>
    <definedName name="SIZE">#REF!</definedName>
    <definedName name="SL_CRD">#REF!</definedName>
    <definedName name="SL_CRS">#REF!</definedName>
    <definedName name="SL_CS">#REF!</definedName>
    <definedName name="SL_DD">#REF!</definedName>
    <definedName name="slg">#REF!</definedName>
    <definedName name="soc3p">#REF!</definedName>
    <definedName name="Soi">#REF!</definedName>
    <definedName name="soichon12">#REF!</definedName>
    <definedName name="soichon24">#REF!</definedName>
    <definedName name="soichon46">#REF!</definedName>
    <definedName name="solieu">#REF!</definedName>
    <definedName name="SORT">#REF!</definedName>
    <definedName name="SPEC">#REF!</definedName>
    <definedName name="SPECSUMMARY">#REF!</definedName>
    <definedName name="ss">#REF!</definedName>
    <definedName name="sss">#REF!</definedName>
    <definedName name="st1p">#REF!</definedName>
    <definedName name="st3p">#REF!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#REF!</definedName>
    <definedName name="sub">#REF!</definedName>
    <definedName name="SUMMARY">#REF!</definedName>
    <definedName name="sur">#REF!</definedName>
    <definedName name="T">#REF!</definedName>
    <definedName name="t101p">#REF!</definedName>
    <definedName name="t103p">#REF!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7m">#REF!</definedName>
    <definedName name="t8m">#REF!</definedName>
    <definedName name="Tæng_c_ng_suÊt_hiÖn_t_i">"THOP"</definedName>
    <definedName name="TAMTINH">#REF!</definedName>
    <definedName name="TaxTV">10%</definedName>
    <definedName name="TaxXL">5%</definedName>
    <definedName name="TBA">#REF!</definedName>
    <definedName name="tbtram">#REF!</definedName>
    <definedName name="TBXD">#REF!</definedName>
    <definedName name="TC">#REF!</definedName>
    <definedName name="TC_NHANH1">#REF!</definedName>
    <definedName name="TD">#REF!</definedName>
    <definedName name="TD12vl">#REF!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nc1p">#REF!</definedName>
    <definedName name="tdt">#REF!</definedName>
    <definedName name="tdtr2cnc">#REF!</definedName>
    <definedName name="tdtr2cvl">#REF!</definedName>
    <definedName name="tdvl1p">#REF!</definedName>
    <definedName name="tenck">#REF!</definedName>
    <definedName name="thang">#REF!</definedName>
    <definedName name="thanhtien">#REF!</definedName>
    <definedName name="THchon">#REF!</definedName>
    <definedName name="thdt">#REF!</definedName>
    <definedName name="THDT_HT_DAO_THUONG">#REF!</definedName>
    <definedName name="THDT_HT_XOM_NOI">#REF!</definedName>
    <definedName name="THDT_NPP_XOM_NOI">#REF!</definedName>
    <definedName name="THDT_TBA_XOM_NOI">#REF!</definedName>
    <definedName name="thepban">#REF!</definedName>
    <definedName name="thepgoc25_60">#REF!</definedName>
    <definedName name="thepgoc63_75">#REF!</definedName>
    <definedName name="thepgoc80_100">#REF!</definedName>
    <definedName name="thepma">10500</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p3">#REF!</definedName>
    <definedName name="THOP">"THOP"</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ien">#REF!</definedName>
    <definedName name="TIENLUONG">#REF!</definedName>
    <definedName name="Tiepdiama">9500</definedName>
    <definedName name="TIEU_HAO_VAT_TU_DZ0.4KV">#REF!</definedName>
    <definedName name="TIEU_HAO_VAT_TU_DZ22KV">#REF!</definedName>
    <definedName name="TIEU_HAO_VAT_TU_TBA">#REF!</definedName>
    <definedName name="TIT">#REF!</definedName>
    <definedName name="TITAN">#REF!</definedName>
    <definedName name="tk">#REF!</definedName>
    <definedName name="TKP">#REF!</definedName>
    <definedName name="TLAC120">#REF!</definedName>
    <definedName name="TLAC35">#REF!</definedName>
    <definedName name="TLAC50">#REF!</definedName>
    <definedName name="TLAC70">#REF!</definedName>
    <definedName name="TLAC95">#REF!</definedName>
    <definedName name="Tle">#REF!</definedName>
    <definedName name="TONG_GIA_TRI_CONG_TRINH">#REF!</definedName>
    <definedName name="TONG_HOP_THI_NGHIEM_DZ0.4KV">#REF!</definedName>
    <definedName name="TONG_HOP_THI_NGHIEM_DZ22KV">#REF!</definedName>
    <definedName name="TONG_KE_TBA">#REF!</definedName>
    <definedName name="tongbt">#REF!</definedName>
    <definedName name="tongcong">#REF!</definedName>
    <definedName name="tongdientich">#REF!</definedName>
    <definedName name="TONGDUTOAN">#REF!</definedName>
    <definedName name="tongthep">#REF!</definedName>
    <definedName name="tongthetich">#REF!</definedName>
    <definedName name="Tonmai">#REF!</definedName>
    <definedName name="TPLRP">#REF!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DE2">#REF!</definedName>
    <definedName name="TRAM">#REF!</definedName>
    <definedName name="trt">#REF!</definedName>
    <definedName name="TT_1P">#REF!</definedName>
    <definedName name="TT_3p">#REF!</definedName>
    <definedName name="TTDD1P">#REF!</definedName>
    <definedName name="TTDKKH">#REF!</definedName>
    <definedName name="tthi">#REF!</definedName>
    <definedName name="ttronmk">#REF!</definedName>
    <definedName name="tv75nc">#REF!</definedName>
    <definedName name="tv75vl">#REF!</definedName>
    <definedName name="ty_le">#REF!</definedName>
    <definedName name="ty_le_BTN">#REF!</definedName>
    <definedName name="Ty_le1">#REF!</definedName>
    <definedName name="upnoc">#REF!</definedName>
    <definedName name="uu">#REF!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 localSheetId="5">#REF!</definedName>
    <definedName name="VAN_TRUNG_CHUYEN_VAT_TU_CHUNG" localSheetId="6">#REF!</definedName>
    <definedName name="VAN_TRUNG_CHUYEN_VAT_TU_CHUNG" localSheetId="4">#REF!</definedName>
    <definedName name="VAN_TRUNG_CHUYEN_VAT_TU_CHUNG">#REF!</definedName>
    <definedName name="VARIINST" localSheetId="5">#REF!</definedName>
    <definedName name="VARIINST" localSheetId="6">#REF!</definedName>
    <definedName name="VARIINST" localSheetId="4">#REF!</definedName>
    <definedName name="VARIINST">#REF!</definedName>
    <definedName name="VARIPURC" localSheetId="5">#REF!</definedName>
    <definedName name="VARIPURC" localSheetId="6">#REF!</definedName>
    <definedName name="VARIPURC" localSheetId="4">#REF!</definedName>
    <definedName name="VARIPURC">#REF!</definedName>
    <definedName name="vat">#REF!</definedName>
    <definedName name="VAT_LIEU_DEN_CHAN_CONG_TRINH">#REF!</definedName>
    <definedName name="vbtchongnuocm300">#REF!</definedName>
    <definedName name="vbtm150">#REF!</definedName>
    <definedName name="vbtm300">#REF!</definedName>
    <definedName name="vbtm400">#REF!</definedName>
    <definedName name="vccot">#REF!</definedName>
    <definedName name="vcdc">#REF!</definedName>
    <definedName name="VCHT">#REF!</definedName>
    <definedName name="vct">#REF!</definedName>
    <definedName name="VCTT">#REF!</definedName>
    <definedName name="VCVBT1">#REF!</definedName>
    <definedName name="VCVBT2">#REF!</definedName>
    <definedName name="vd3p">#REF!</definedName>
    <definedName name="vgk">#REF!</definedName>
    <definedName name="vgt">#REF!</definedName>
    <definedName name="vkcauthang">#REF!</definedName>
    <definedName name="vksan">#REF!</definedName>
    <definedName name="vl">#REF!</definedName>
    <definedName name="vl3p">#REF!</definedName>
    <definedName name="VLCT3p">#REF!</definedName>
    <definedName name="vldg">#REF!</definedName>
    <definedName name="vldn400">#REF!</definedName>
    <definedName name="vldn600">#REF!</definedName>
    <definedName name="VLIEU">#REF!</definedName>
    <definedName name="VLM">#REF!</definedName>
    <definedName name="vltram">#REF!</definedName>
    <definedName name="vr3p">#REF!</definedName>
    <definedName name="W">#REF!</definedName>
    <definedName name="wrn.chi._.tiÆt." localSheetId="5" hidden="1">{#N/A,#N/A,FALSE,"Chi tiÆt"}</definedName>
    <definedName name="wrn.chi._.tiÆt." localSheetId="6" hidden="1">{#N/A,#N/A,FALSE,"Chi tiÆt"}</definedName>
    <definedName name="wrn.chi._.tiÆt." localSheetId="4" hidden="1">{#N/A,#N/A,FALSE,"Chi tiÆt"}</definedName>
    <definedName name="wrn.chi._.tiÆt." hidden="1">{#N/A,#N/A,FALSE,"Chi tiÆt"}</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CCT">0.5</definedName>
    <definedName name="xd0.6">#REF!</definedName>
    <definedName name="xd1.3">#REF!</definedName>
    <definedName name="xd1.5">#REF!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#REF!</definedName>
    <definedName name="XIGvc">#REF!</definedName>
    <definedName name="XIGvl">#REF!</definedName>
    <definedName name="ximang">#REF!</definedName>
    <definedName name="xin">#REF!</definedName>
    <definedName name="xin190">#REF!</definedName>
    <definedName name="xin190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t1p">#REF!</definedName>
    <definedName name="XINvc">#REF!</definedName>
    <definedName name="XINvl">#REF!</definedName>
    <definedName name="xit">#REF!</definedName>
    <definedName name="xit1">#REF!</definedName>
    <definedName name="xit1p">#REF!</definedName>
    <definedName name="xit3p">#REF!</definedName>
    <definedName name="XITnc">#REF!</definedName>
    <definedName name="XITvc">#REF!</definedName>
    <definedName name="XITvl">#REF!</definedName>
    <definedName name="xk0.6">#REF!</definedName>
    <definedName name="xk1.3">#REF!</definedName>
    <definedName name="xk1.5">#REF!</definedName>
    <definedName name="xld1.4">#REF!</definedName>
    <definedName name="xlk1.4">#REF!</definedName>
    <definedName name="XM">#REF!</definedName>
    <definedName name="xmcax">#REF!</definedName>
    <definedName name="xn">#REF!</definedName>
    <definedName name="xx">#REF!</definedName>
    <definedName name="y">#REF!</definedName>
    <definedName name="z">#REF!</definedName>
    <definedName name="ZXD">#REF!</definedName>
    <definedName name="ZYX">#REF!</definedName>
    <definedName name="ZZZ">#REF!</definedName>
  </definedNames>
  <calcPr calcId="144525"/>
</workbook>
</file>

<file path=xl/calcChain.xml><?xml version="1.0" encoding="utf-8"?>
<calcChain xmlns="http://schemas.openxmlformats.org/spreadsheetml/2006/main">
  <c r="C8" i="256" l="1"/>
  <c r="C18" i="256"/>
  <c r="C14" i="256"/>
  <c r="C13" i="256" l="1"/>
  <c r="C7" i="256" s="1"/>
  <c r="C164" i="255" l="1"/>
  <c r="C158" i="255"/>
  <c r="C153" i="255"/>
  <c r="C149" i="255"/>
  <c r="C148" i="255" s="1"/>
  <c r="C108" i="255"/>
  <c r="C80" i="255"/>
  <c r="C79" i="255" s="1"/>
  <c r="C76" i="255"/>
  <c r="C71" i="255"/>
  <c r="C56" i="255"/>
  <c r="C55" i="255" s="1"/>
  <c r="C44" i="255"/>
  <c r="C39" i="255"/>
  <c r="C28" i="255"/>
  <c r="C17" i="255"/>
  <c r="C6" i="255"/>
  <c r="C15" i="254"/>
  <c r="C11" i="254"/>
  <c r="C7" i="254"/>
  <c r="C43" i="255" l="1"/>
  <c r="C6" i="254"/>
  <c r="C16" i="255"/>
  <c r="C5" i="255" s="1"/>
  <c r="C157" i="255"/>
  <c r="C4" i="255"/>
  <c r="H5" i="102" l="1"/>
  <c r="H8" i="102"/>
  <c r="H9" i="102"/>
  <c r="C6" i="98"/>
  <c r="E7" i="98"/>
  <c r="D9" i="98"/>
  <c r="D6" i="98" s="1"/>
  <c r="E11" i="98"/>
  <c r="E6" i="98" s="1"/>
  <c r="E50" i="98" s="1"/>
  <c r="D12" i="98"/>
  <c r="E12" i="98"/>
  <c r="D16" i="98"/>
  <c r="E17" i="98"/>
  <c r="D18" i="98"/>
  <c r="D17" i="98" s="1"/>
  <c r="C20" i="98"/>
  <c r="D20" i="98"/>
  <c r="E20" i="98"/>
  <c r="C33" i="98"/>
  <c r="D33" i="98"/>
  <c r="E33" i="98"/>
  <c r="E39" i="98"/>
  <c r="C41" i="98"/>
  <c r="D41" i="98" s="1"/>
  <c r="D39" i="98" s="1"/>
  <c r="C44" i="98"/>
  <c r="E44" i="98"/>
  <c r="D46" i="98"/>
  <c r="D44" i="98" s="1"/>
  <c r="D48" i="98"/>
  <c r="C14" i="95"/>
  <c r="C18" i="95"/>
  <c r="C23" i="95"/>
  <c r="C22" i="95" s="1"/>
  <c r="C30" i="95"/>
  <c r="C31" i="95"/>
  <c r="C32" i="95"/>
  <c r="C29" i="95" s="1"/>
  <c r="C28" i="95" s="1"/>
  <c r="C10" i="95" s="1"/>
  <c r="C7" i="95" s="1"/>
  <c r="C33" i="95"/>
  <c r="C34" i="95"/>
  <c r="C35" i="95"/>
  <c r="F10" i="101"/>
  <c r="D10" i="101" s="1"/>
  <c r="I10" i="101"/>
  <c r="R10" i="101"/>
  <c r="D11" i="101"/>
  <c r="I11" i="101"/>
  <c r="R11" i="101"/>
  <c r="F12" i="101"/>
  <c r="D12" i="101"/>
  <c r="C12" i="101" s="1"/>
  <c r="I12" i="101"/>
  <c r="R12" i="101"/>
  <c r="D14" i="101"/>
  <c r="I14" i="101"/>
  <c r="G14" i="101" s="1"/>
  <c r="R14" i="101"/>
  <c r="D15" i="101"/>
  <c r="I15" i="101"/>
  <c r="R15" i="101"/>
  <c r="D17" i="101"/>
  <c r="I17" i="101"/>
  <c r="R17" i="101"/>
  <c r="D18" i="101"/>
  <c r="I18" i="101"/>
  <c r="R18" i="101"/>
  <c r="D19" i="101"/>
  <c r="I19" i="101"/>
  <c r="G19" i="101" s="1"/>
  <c r="R19" i="101"/>
  <c r="D20" i="101"/>
  <c r="I20" i="101"/>
  <c r="R20" i="101"/>
  <c r="D21" i="101"/>
  <c r="I21" i="101"/>
  <c r="R21" i="101"/>
  <c r="D22" i="101"/>
  <c r="I22" i="101"/>
  <c r="G22" i="101" s="1"/>
  <c r="R22" i="101"/>
  <c r="D23" i="101"/>
  <c r="I23" i="101"/>
  <c r="G23" i="101" s="1"/>
  <c r="D24" i="101"/>
  <c r="I24" i="101"/>
  <c r="G24" i="101" s="1"/>
  <c r="C24" i="101" s="1"/>
  <c r="H4" i="102"/>
  <c r="H11" i="102" s="1"/>
  <c r="G17" i="101"/>
  <c r="G12" i="101"/>
  <c r="G11" i="101"/>
  <c r="G21" i="101"/>
  <c r="G18" i="101"/>
  <c r="C23" i="101" l="1"/>
  <c r="G20" i="101"/>
  <c r="C19" i="101"/>
  <c r="G15" i="101"/>
  <c r="C15" i="101" s="1"/>
  <c r="G10" i="101"/>
  <c r="C10" i="101" s="1"/>
  <c r="C18" i="101"/>
  <c r="C11" i="101"/>
  <c r="C22" i="101"/>
  <c r="C21" i="101"/>
  <c r="C17" i="101"/>
  <c r="C14" i="101"/>
  <c r="D50" i="98"/>
  <c r="C20" i="101"/>
  <c r="C39" i="98"/>
  <c r="C50" i="98" s="1"/>
</calcChain>
</file>

<file path=xl/sharedStrings.xml><?xml version="1.0" encoding="utf-8"?>
<sst xmlns="http://schemas.openxmlformats.org/spreadsheetml/2006/main" count="623" uniqueCount="424">
  <si>
    <t>Xã còn lại</t>
  </si>
  <si>
    <t xml:space="preserve">Xã đã đăng ký 2014 nhưng không đạt </t>
  </si>
  <si>
    <t>Báo ngày Tết Âm lịch (45.000đ/số x 235 xã)</t>
  </si>
  <si>
    <t>3.5</t>
  </si>
  <si>
    <t>Hỗ trợ trực tiếp PTSX</t>
  </si>
  <si>
    <t>Điều chỉnh Đề án XD NTM</t>
  </si>
  <si>
    <t>Điều chỉnh Đề án PTSX nâng cao thu nhập dân cư nông thôn</t>
  </si>
  <si>
    <t>Quản lý, chỉ đạo cấp xã</t>
  </si>
  <si>
    <t xml:space="preserve">Tập huấn xây dựng khu dân cư mẫu; tập huấn sử dụng
 phần mềm đánh giá khu dân cư mẫu và phần mềm đánh giá 19 tiêu chí, cơ sở dữ liệu; đào tạo kỹ năng điều phối chương trình; tập huấn cơ chế chính sách mới </t>
  </si>
  <si>
    <t xml:space="preserve">Tập huấn xây dựng khu dân cư nông thôn mới kiểu mẫu, văn hóa giao tiếp trong khu dân cư </t>
  </si>
  <si>
    <t>Tập huấn sử dụng phần mềm đánh giá khu dân cư mẫu và phần mềm đánh giá 19 tiêu chí, cơ sở dữ liệu</t>
  </si>
  <si>
    <t>Đào tạo kỹ năng điều phối chương trình</t>
  </si>
  <si>
    <t xml:space="preserve">Tập huấn cơ chế chính sách mới </t>
  </si>
  <si>
    <t>Kinh phí chuyển giao phần mềm bộ chỉ số (theo cụm, xã, liên huyện)</t>
  </si>
  <si>
    <t>Do tăng thêm 10 cán bộ biệt phái</t>
  </si>
  <si>
    <t>Lễ hội ẩm thực</t>
  </si>
  <si>
    <t>Tổ chức tổng kết 5 năm (2011 - 2015); lễ vinh danh các xã đạt chuẩn nông thôn mới, điển hình tiêu biểu 2015</t>
  </si>
  <si>
    <t>Thực hiện năm 2014</t>
  </si>
  <si>
    <t>Kinh phí đón tiếp và làm việc với đoàn Bộ nông nghiệp</t>
  </si>
  <si>
    <t>ĐVT: đồng</t>
  </si>
  <si>
    <t>DỰ TOÁN KINH PHÍ THỰC HIỆN CHƯƠNG TRÌNH MTQG XÂY DỰNG NÔNG THÔN MỚI  NĂM 2015</t>
  </si>
  <si>
    <t>Kế hoạch năm 2014</t>
  </si>
  <si>
    <t xml:space="preserve"> GIÁM ĐỐC SỞ TÀI CHÍNH   VĂN PHÒNG ĐIỀU PHỐI NTM TỈNH</t>
  </si>
  <si>
    <t>GIÁM ĐỐC SỞ NN&amp;PTNT    GIÁM ĐỐC SỞ KẾ HOẠCH &amp; ĐẦU TƯ</t>
  </si>
  <si>
    <t xml:space="preserve">  </t>
  </si>
  <si>
    <t xml:space="preserve">         GIÁM ĐỐC SỞ NN&amp;PTNT                     VĂN PHÒNG ĐIỀU PHỐI NTM TỈNH</t>
  </si>
  <si>
    <t xml:space="preserve">          GIÁM ĐỐC SỞ TÀI CHÍNH                  GIÁM ĐỐC SỞ KẾ HOẠCH &amp; ĐẦU TƯ</t>
  </si>
  <si>
    <t>Chi tiết các nội dung:</t>
  </si>
  <si>
    <t>Đài Truyền hình tỉnh</t>
  </si>
  <si>
    <t>Báo HàTĩnh</t>
  </si>
  <si>
    <t>Mua sắm, sửa chữa thường xuyên tài sản</t>
  </si>
  <si>
    <t>Tập huấn và các Hội thảo khác</t>
  </si>
  <si>
    <t>Xã khó khăn theo Nghị quyết 65/2013/QH13</t>
  </si>
  <si>
    <t>Hỗ trợ giải quyết vấn đề môi trường</t>
  </si>
  <si>
    <t>ko tính xã Kỳ Lạc</t>
  </si>
  <si>
    <t>KẾ HOẠCH ĐÀO TẠO, TẬP HUẤN, TUYÊN TRUYỀN CHƯƠNG TRÌNH NÔNG THÔN MỚI NĂM 2015</t>
  </si>
  <si>
    <t>Đơn vị chủ trì</t>
  </si>
  <si>
    <t>Số lớp</t>
  </si>
  <si>
    <t>Số ngày</t>
  </si>
  <si>
    <t>Thành phần</t>
  </si>
  <si>
    <t>Giáo viên</t>
  </si>
  <si>
    <t>Thành tiền (đồng)</t>
  </si>
  <si>
    <t>TẬP HUẤN</t>
  </si>
  <si>
    <t>Tập huấn triển khai xây dựng Khu dân cư kiểu mẫu và văn hoá giao tiếp tại Khu dân cư</t>
  </si>
  <si>
    <t>Văn phòng Điều phối NTM</t>
  </si>
  <si>
    <t>1 buổi/lớp</t>
  </si>
  <si>
    <t>Cấp huyện: Văn phòng Điều phối NTM huyện, TP, TX; các phòng, ban liên quan; Cấp xã: BCĐ, BQL NTM; Cấp thôn: Tất cả các hộ trong thôn; Bí thư, Phó Bí thư, Thôn trưởng, Trưởng ban phát triển thôn các thôn khác</t>
  </si>
  <si>
    <t>VPĐP tỉnh và Trường Đại học Hà Tĩnh</t>
  </si>
  <si>
    <t>Có chi tiết kèm theo</t>
  </si>
  <si>
    <t>Tập huấn sử dụng phần mềm báo cáo trực tuyến và phần mềm đánh giá kết quả thực hiện 19 tiêu chí và CSDL Chương trình MTQG xây dựng NTM; phần mền tổng hợp kết quả thành lập mô hình phát triển sản xuất và các hình thức tổ chức sản xuất</t>
  </si>
  <si>
    <t>1 ngày/lớp</t>
  </si>
  <si>
    <t>Văn phòng Điều phối NTM các huyện, thành phố, thị xã; Lãnh đạo UBND xã, Cán bộ chuyên trách nông thôn mới 235 xã.</t>
  </si>
  <si>
    <t>Công ty phần mềm và VPĐP NTM tỉnh</t>
  </si>
  <si>
    <t>Tập huấn cơ chế chính sách mới</t>
  </si>
  <si>
    <t>Văn phòng Điều phối NTM, Phòng NN, Phòng KHTC các huyện, TP, TX; cấp xã (4 người), cấp thôn (50 người)</t>
  </si>
  <si>
    <t>VPĐP tỉnh</t>
  </si>
  <si>
    <t>Tập huấn, Hội thảo khác</t>
  </si>
  <si>
    <t>ĐÀO TẠO</t>
  </si>
  <si>
    <t>Đào tạo kỹ năng điều phối Chương trình và 120 giá trị sống</t>
  </si>
  <si>
    <t>2 ngày/lớp</t>
  </si>
  <si>
    <t>Văn phòng Điều phối NTM tỉnh và Văn phòng Điều phối NTM các huyện, thành phố, thị xã</t>
  </si>
  <si>
    <t>Tiến sỹ Mộc Quế</t>
  </si>
  <si>
    <t>TỔNG</t>
  </si>
  <si>
    <t>Khu dân cư NTM kiểu mẫu</t>
  </si>
  <si>
    <t>Chi tiết kèm theo</t>
  </si>
  <si>
    <t>Định mức vốn sự nghiệp</t>
  </si>
  <si>
    <t>Định mức vốn đầu tư phát triển</t>
  </si>
  <si>
    <t>ĐVT: Triệu đồng/xã</t>
  </si>
  <si>
    <t>Các xã phấn đấu đạt 15-18 tiêu chí</t>
  </si>
  <si>
    <t>Các xã đăng ký đạt chuẩn 2015-2016</t>
  </si>
  <si>
    <t>Các xã đăng ký đạt chuẩn năm 2015</t>
  </si>
  <si>
    <t>Xã dưới 7 tiêu chí thuộc nhóm xã khó khăn theo Nghị quyết 65/2013/QH13</t>
  </si>
  <si>
    <t>Xã dưới 7 tiêu chí ngoài nhóm xã khó khăn theo Nghị quyết 65/2013/QH13</t>
  </si>
  <si>
    <t>Hỗ trợ XD xã  đạt chuẩn xã NTM kiểu mẫu</t>
  </si>
  <si>
    <t>Riêng xã:  + Hương Vĩnh, Sơn Kim 2.</t>
  </si>
  <si>
    <t>Riêng: + Xã đạt chuẩn năm 2013, 2014</t>
  </si>
  <si>
    <t xml:space="preserve">                + Xã XD xã NTM kiểu mẫu (Hương Trà)</t>
  </si>
  <si>
    <t xml:space="preserve">          + Xã XD xã NTM kiểu mẫu (Cẩm Bình, Thạch Long, Tùng Ảnh, Xuân Viên)</t>
  </si>
  <si>
    <t>ĐỊNH MỨC PHÂN BỔ VỐN THỰC HIỆN CHƯƠNG TRÌNH MTQG XÂY DỰNG NÔNG THÔN MỚI NĂM 2015 CHO CÁC XÃ</t>
  </si>
  <si>
    <t>Các xã khó khăn theo Nghị quyết 65/2013/QH13 (không bao gồm các xã ở mục 1 và mục 2)</t>
  </si>
  <si>
    <t>Các xã dưới 7 tiêu chí (không bao gồm các xã ĐK đạt chuẩn 2015-2016)</t>
  </si>
  <si>
    <t>Tổ chức tổng kết 2014; lễ vinh danh các xã đạt chuẩn nông thôn mới, điển hình tiêu biểu 2014</t>
  </si>
  <si>
    <t>Phụ cấp Ban chỉ đạo, đặc thù VPĐP</t>
  </si>
  <si>
    <t>Tiếp các Đoàn tham quan học tập tại Hà Tĩnh</t>
  </si>
  <si>
    <t>Tham quan học tập trong nước</t>
  </si>
  <si>
    <t>3.1</t>
  </si>
  <si>
    <t>3.2</t>
  </si>
  <si>
    <t>3.3</t>
  </si>
  <si>
    <t>3.4</t>
  </si>
  <si>
    <t>4.1</t>
  </si>
  <si>
    <t>4.2</t>
  </si>
  <si>
    <t>4.3</t>
  </si>
  <si>
    <t>4.4</t>
  </si>
  <si>
    <t>ĐVT: Đồng</t>
  </si>
  <si>
    <t>CHI TIẾT CÁC NỘI DUNG THỰC HIỆN CỦA BÁO, ĐÀI</t>
  </si>
  <si>
    <t>Kế hoạch
 năm 2015</t>
  </si>
  <si>
    <t>In ấn quảng bá mô hình điển hình và quảng bá khác; trang web</t>
  </si>
  <si>
    <t>In ấn quảng bá mô hình điển hình và quảng bá khác</t>
  </si>
  <si>
    <t>Hoạt động của trang web và biên tập</t>
  </si>
  <si>
    <t>Kinh phí quản lý, chỉ đạo cấp tỉnh</t>
  </si>
  <si>
    <t>Tiền công trả cho lao động hợp đồng</t>
  </si>
  <si>
    <t xml:space="preserve">Chi tiền làm thêm giờ </t>
  </si>
  <si>
    <t>Chi thanh toán dịch vụ công cộng (Xăng xe, điện, nước, tiền vệ sinh môi trường,…)</t>
  </si>
  <si>
    <t>Chi mua vật tư văn phòng</t>
  </si>
  <si>
    <t>Chi thông tin tuyên truyền, liên lạc</t>
  </si>
  <si>
    <t xml:space="preserve">Hội nghị </t>
  </si>
  <si>
    <t>Công tác phí</t>
  </si>
  <si>
    <t>Chi thuê mướn</t>
  </si>
  <si>
    <t>Sữa chữa thường xuyên</t>
  </si>
  <si>
    <t>Chi nghiệp vụ chuyên môn</t>
  </si>
  <si>
    <t>Chi thu nhập tăng thêm</t>
  </si>
  <si>
    <t>Các khoản chi khác</t>
  </si>
  <si>
    <t>Kinh phí các đoàn kiểm tra Liên ngành và Văn phòng Điều phối theo chỉ đạo của UBND tỉnh</t>
  </si>
  <si>
    <t>Chi thanh toán xăng xe</t>
  </si>
  <si>
    <t>Chi thanh toán thuê xe</t>
  </si>
  <si>
    <t>Chi phụ cấp công tác phí</t>
  </si>
  <si>
    <t>Chi thuê phòng nghỉ</t>
  </si>
  <si>
    <t>Chi phí khác</t>
  </si>
  <si>
    <t>Các kinh phí đặc thù khác</t>
  </si>
  <si>
    <t>Tuyên truyền qua báo đài</t>
  </si>
  <si>
    <t>TPCP</t>
  </si>
  <si>
    <t>Lãi suất</t>
  </si>
  <si>
    <t>Vườn mẫu</t>
  </si>
  <si>
    <t>Dự toán 2015</t>
  </si>
  <si>
    <t>Show game nông thôn ngày mới</t>
  </si>
  <si>
    <t>Phóng sự, in đĩa tuyên truyền các điển hình tiêu biểu</t>
  </si>
  <si>
    <t>Tuyên truyền chung như các năm</t>
  </si>
  <si>
    <t>Cuộc thi Chung tay xây dựng NTM</t>
  </si>
  <si>
    <t>Phóng sự, tin bài tuyên truyền điển hình tiêu biểu</t>
  </si>
  <si>
    <t>Tạp chí trang trại cung cấp cho VPĐP tỉnh, Chủ tịch Hội nông dân 235 xã, thôn trưởng, các chủ trang trại (số thường)</t>
  </si>
  <si>
    <t>Tạp chí trang trại cung cấp cho VPĐP tỉnh, Chủ tịch Hội nông dân 235 xã, thôn trưởng, các chủ trang trại (số đặc biệt - Số tết nguyên đán)</t>
  </si>
  <si>
    <t>Báo giấy (nhật báo) cung cấp cho Thường trực BCĐ NTM tỉnh, VPĐP NTM tỉnh (báo thường và các số đặc biệt)</t>
  </si>
  <si>
    <t>Kinh phí hỗ trợ bài viết tuyên truyền XDNTM Hà Tĩnh trên báo hàng ngày (nhật báo)</t>
  </si>
  <si>
    <t>Kinh phí hỗ trợ Hội thảo về Trang trại Việt đồng hành cùng nông dân làm giàu</t>
  </si>
  <si>
    <t>Báo nông nghiệp</t>
  </si>
  <si>
    <t>Đặt báo</t>
  </si>
  <si>
    <t>Báo giấy số thường 239 số/năm (Q1-Q2: 115 số; Q3+Q4:124 số) cấp phát cho 235 xã (239 số x 235 x 4000đ/số)</t>
  </si>
  <si>
    <t>Báo ngày 30/4-1/5 (25.000đ/số x 235 xã)</t>
  </si>
  <si>
    <t>Báo ngày 2/9 (25.000đ/số x 235 xã)</t>
  </si>
  <si>
    <t>Báo ngày Tết dương lịch (25.000đ/số x 235 xã)</t>
  </si>
  <si>
    <t>Báo 75 năm kỷ niệm thành lập  (45.000đ/số x 235 xã)</t>
  </si>
  <si>
    <t>Kinh phí in sách "Những mô hình kinh tế hái ra bạc tỷ"</t>
  </si>
  <si>
    <t>Hỗ trợ kinh phí Hội thảo NTM nhân 10 năm kỷ niệm thành lập</t>
  </si>
  <si>
    <t>Hỗ trợ kinh phí tuyên truyền NTM trên báo xuân</t>
  </si>
  <si>
    <t>TT</t>
  </si>
  <si>
    <t>I</t>
  </si>
  <si>
    <t>II</t>
  </si>
  <si>
    <t>Tổng</t>
  </si>
  <si>
    <t>Cộng</t>
  </si>
  <si>
    <t>Các xã còn lại</t>
  </si>
  <si>
    <t>Tổng cộng</t>
  </si>
  <si>
    <t>III</t>
  </si>
  <si>
    <t>IV</t>
  </si>
  <si>
    <t>V</t>
  </si>
  <si>
    <t>VII</t>
  </si>
  <si>
    <t>VI</t>
  </si>
  <si>
    <t>-</t>
  </si>
  <si>
    <t>Tham quan học tập trong và ngoài nước theo kế hoạch của BCĐ, VPĐP</t>
  </si>
  <si>
    <t>Các báo đài khác</t>
  </si>
  <si>
    <t>Báo Nông thôn ngày nay</t>
  </si>
  <si>
    <t>Báo Nông nghiệp Việt Nam</t>
  </si>
  <si>
    <t>Báo Hà Tĩnh</t>
  </si>
  <si>
    <t>Đài Phát thanh - Truyền hình tỉnh</t>
  </si>
  <si>
    <t>Ghi chú</t>
  </si>
  <si>
    <t>Nội dung</t>
  </si>
  <si>
    <t>1.1</t>
  </si>
  <si>
    <t>1.2</t>
  </si>
  <si>
    <t>Kinh phí tuyên truyền của các báo, đài và các tổ chức khác</t>
  </si>
  <si>
    <t>Tổ chức các hoạt động theo chỉ đạo của Ban chỉ đạo NTM tỉnh</t>
  </si>
  <si>
    <t>Mô hình lớn</t>
  </si>
  <si>
    <t>Mô hình vừa</t>
  </si>
  <si>
    <t>Mô hình nhỏ</t>
  </si>
  <si>
    <t>Nội dung khác</t>
  </si>
  <si>
    <t>NS tỉnh</t>
  </si>
  <si>
    <t>Sự nghiệp khác</t>
  </si>
  <si>
    <r>
      <rPr>
        <b/>
        <sz val="11.5"/>
        <color indexed="8"/>
        <rFont val="Times New Roman"/>
        <family val="1"/>
      </rPr>
      <t>Ghi chú:</t>
    </r>
    <r>
      <rPr>
        <sz val="11.5"/>
        <color indexed="8"/>
        <rFont val="Times New Roman"/>
        <family val="1"/>
      </rPr>
      <t xml:space="preserve"> Định mức khen thưởng xã đạt chuẩn năm 2014 căn cứ theo Quyết định số 225/QĐ-UBND ngày 16/01/2015 của UBND tỉnh</t>
    </r>
  </si>
  <si>
    <t>(Kèm theo Tờ trình số ……/TTrLN: VPĐP-SNN-STC-SĐT ngày …./03/2015 của Liên ngành)</t>
  </si>
  <si>
    <t>PHỤ BIỂU …..</t>
  </si>
  <si>
    <t>BIỂU 1.2</t>
  </si>
  <si>
    <t xml:space="preserve">Tổng số </t>
  </si>
  <si>
    <t>Huyện Vũ Quang</t>
  </si>
  <si>
    <t>Huyện Can Lộc</t>
  </si>
  <si>
    <t>Huyện Lộc Hà</t>
  </si>
  <si>
    <t>Huyện Đức Thọ</t>
  </si>
  <si>
    <t>Huyện Kỳ Anh</t>
  </si>
  <si>
    <t>Huyện Cẩm Xuyên</t>
  </si>
  <si>
    <t>Huyện Thạch Hà</t>
  </si>
  <si>
    <t>Huyện Nghi Xuân</t>
  </si>
  <si>
    <t>Huyện Hương Sơn</t>
  </si>
  <si>
    <t>Huyện Hương Khê</t>
  </si>
  <si>
    <t>Thành phố Hà Tĩnh</t>
  </si>
  <si>
    <t>Đơn vị tính: Triệu đồng</t>
  </si>
  <si>
    <t>Xã Mỹ Lộc</t>
  </si>
  <si>
    <t>Xã Xuân Thành</t>
  </si>
  <si>
    <t>Kỳ Khang</t>
  </si>
  <si>
    <t>Thị xã Kỳ Anh</t>
  </si>
  <si>
    <t>Kỳ Nam</t>
  </si>
  <si>
    <t>Kỳ Lợi</t>
  </si>
  <si>
    <t>Cẩm Nhượng</t>
  </si>
  <si>
    <t>Thạch Lạc</t>
  </si>
  <si>
    <t>TX Hồng Lĩnh</t>
  </si>
  <si>
    <t>UBND xã Hương Bình</t>
  </si>
  <si>
    <t>UBND xã Xuân Viên</t>
  </si>
  <si>
    <t>UBND xã Gia Hanh</t>
  </si>
  <si>
    <t>UBND xã Thọ Điền</t>
  </si>
  <si>
    <t>UBND xã Thạch Trung</t>
  </si>
  <si>
    <t>UBND xã Phúc Trạch</t>
  </si>
  <si>
    <t>UBND xã Hòa Hải</t>
  </si>
  <si>
    <t>UBND xã Hương Liên</t>
  </si>
  <si>
    <t>UBND xã Đức Bồng</t>
  </si>
  <si>
    <t>UBND xã Quang Thọ</t>
  </si>
  <si>
    <t>UBND xã Hương Minh</t>
  </si>
  <si>
    <t>UBND xã Sơn Hồng</t>
  </si>
  <si>
    <t>UBND xã Đức Liên</t>
  </si>
  <si>
    <t>A</t>
  </si>
  <si>
    <t>B</t>
  </si>
  <si>
    <t>Huyện/xã</t>
  </si>
  <si>
    <t>Chủ đầu tư</t>
  </si>
  <si>
    <t>1</t>
  </si>
  <si>
    <t>Xã Hòa Hải</t>
  </si>
  <si>
    <t>2</t>
  </si>
  <si>
    <t>Xã Hương Liên (01 thôn)</t>
  </si>
  <si>
    <t>3</t>
  </si>
  <si>
    <t>Xã Hương Lâm</t>
  </si>
  <si>
    <t>UBND xã Hương Lâm</t>
  </si>
  <si>
    <t>Xã Kỳ Phong (01 thôn)</t>
  </si>
  <si>
    <t>UBND xã Kỳ Phong</t>
  </si>
  <si>
    <t>Xã Kỳ Tây (04 thôn)</t>
  </si>
  <si>
    <t>UBND xã Kỳ Tây</t>
  </si>
  <si>
    <t>Xã Lâm Hợp (02 thôn)</t>
  </si>
  <si>
    <t>UBND xã Lâm Hợp</t>
  </si>
  <si>
    <t>Xã Sơn Hồng</t>
  </si>
  <si>
    <t>Xã Sơn Tiến (03 thôn)</t>
  </si>
  <si>
    <t>UBND xã Sơn Tiến</t>
  </si>
  <si>
    <t>Phần kinh phí dự phòng chưa phân bổ cho các xã, thôn được công nhận hoàn thành mục tiêu Chương trình 135 giai đoạn 2017-2020 (gồm 03 xã, 02 thôn)</t>
  </si>
  <si>
    <t>Tiểu dự án 2: Hỗ trợ đầu tư cơ sở hạ tầng các xã đặc biệt khó khăn vùng bãi ngang ven biển (Duy tu bão dưỡng)</t>
  </si>
  <si>
    <t>Dự án 1: Chương trình 30a</t>
  </si>
  <si>
    <t>Dự án 2: Chương trình 135</t>
  </si>
  <si>
    <t>Dự án 3: Hỗ trợ phát triển sản xuất, đa dạng hóa sinh kế và nhân rộng mô hình giảm nghèo trên địa bàn các xã ngoài Chương trình 30a và Chương trình 135</t>
  </si>
  <si>
    <t>Dự án 4: Truyền thông và giảm nghèo về thông tin</t>
  </si>
  <si>
    <t>Danh mục</t>
  </si>
  <si>
    <t>Duy tu đường giao thông nông thôn Sơn Hải đi thôn Trung Tân xã Kỳ Khang</t>
  </si>
  <si>
    <t>UBND xã Kỳ Khang</t>
  </si>
  <si>
    <t>Duy tu, bão dưỡng đường GTNT tuyến đường trục thôn Phúc Hải đi đến thôn Nam Hải</t>
  </si>
  <si>
    <t>UBND xã Cẩm Nhượng</t>
  </si>
  <si>
    <t>UBND xã Thạch Lạc</t>
  </si>
  <si>
    <t>UBND xã Kỳ Nam</t>
  </si>
  <si>
    <t>a</t>
  </si>
  <si>
    <t>Dự án hỗ trợ phát triển sản xuất</t>
  </si>
  <si>
    <t>Chi Cục Phát triển nông thôn</t>
  </si>
  <si>
    <t>Kỳ khang</t>
  </si>
  <si>
    <t>UBND xã Kỳ Lợi</t>
  </si>
  <si>
    <t>b</t>
  </si>
  <si>
    <t>Nhân rộng mô hình</t>
  </si>
  <si>
    <t>c</t>
  </si>
  <si>
    <t>Hỗ trợ tư vấn, giới thiệu việc làm cho lao động về nước</t>
  </si>
  <si>
    <t>Duy tu đường Ngọc Sơn thôn Ngọc Tỉnh
 xã Sơn Tiến</t>
  </si>
  <si>
    <t>Duy tu, bão dưỡng đường giao thông nông thôn
 xóm 8 xã Hương Lâm</t>
  </si>
  <si>
    <t>Duy tu, nâng cấp đường giao thông
 nông thôn Đông Xuân (đoạn từ nhà ông thành đến nhà anh Khoa Tuyền)</t>
  </si>
  <si>
    <t>Duy tu đường giao thông nông thôn
 thôn Bắc Xuân (đoạn từ cầu khe Đá Mài đến nhà anh Hồng)</t>
  </si>
  <si>
    <t>Duy tu tuyến đường giao thông nông thôn Nam Phong xã Kỳ Phong</t>
  </si>
  <si>
    <t>Duy tu, sữa chữa đường trục thôn Trường Xuân</t>
  </si>
  <si>
    <t>Sữa chữa đập thủy lợi Mùa Cua thôn Minh Châu</t>
  </si>
  <si>
    <t>Hỗ trợ phát triển sản xuất, đa dạng hóa sinh kế</t>
  </si>
  <si>
    <t>UBND huyện Hương Khê</t>
  </si>
  <si>
    <t>UBND huyện giao 
Phòng chuyên môn thực hiện</t>
  </si>
  <si>
    <t>Xã Hương Liên</t>
  </si>
  <si>
    <t>UBND huyện Hương Sơn</t>
  </si>
  <si>
    <t>Xã Sơn Tiến</t>
  </si>
  <si>
    <t>UBND huyện Kỳ Anh</t>
  </si>
  <si>
    <t>Xã Kỳ Phong</t>
  </si>
  <si>
    <t>Xã Kỳ Hợp</t>
  </si>
  <si>
    <t>UBND xã Kỳ Hợp</t>
  </si>
  <si>
    <t>Xã Kỳ Tây</t>
  </si>
  <si>
    <t>Nhân rộng mô hình giảm nghèo</t>
  </si>
  <si>
    <t>UBND huyện giao
 Phòng chuyên môn thực hiện</t>
  </si>
  <si>
    <t>Sở Lao động - TB&amp;XH</t>
  </si>
  <si>
    <t>Sở Nông nghiệp và Phát triển nông thôn</t>
  </si>
  <si>
    <t>C</t>
  </si>
  <si>
    <t>Hỗ trợ phát triển sản xuất</t>
  </si>
  <si>
    <t>Xã Sơn Trà</t>
  </si>
  <si>
    <t>UBND xã Sơn Trà</t>
  </si>
  <si>
    <t>Xã Sơn Lễ</t>
  </si>
  <si>
    <t>UBND xã Sơn Lễ</t>
  </si>
  <si>
    <t>Xã Hương Xuân</t>
  </si>
  <si>
    <t>UBND xã Hương Xuân</t>
  </si>
  <si>
    <t>Xã Hương Bình</t>
  </si>
  <si>
    <t>Xã Phúc Đồng</t>
  </si>
  <si>
    <t>UBND xã Phúc Đồng</t>
  </si>
  <si>
    <t>Xã Quang Thọ</t>
  </si>
  <si>
    <t>Xã Thọ Điền</t>
  </si>
  <si>
    <t>Xã Ân Phú</t>
  </si>
  <si>
    <t xml:space="preserve">UBND xã Đức Lĩnh </t>
  </si>
  <si>
    <t>Xã An Dũng</t>
  </si>
  <si>
    <t>UBND xã An Dũng</t>
  </si>
  <si>
    <t>Xã Trường Sơn</t>
  </si>
  <si>
    <t>UBND xã Trường Sơn</t>
  </si>
  <si>
    <t>Xã Phú Lộc</t>
  </si>
  <si>
    <t>UBND xã Phú Lộc</t>
  </si>
  <si>
    <t>UBND xã Mỹ Lộc</t>
  </si>
  <si>
    <t>Xã Kim Song Trường</t>
  </si>
  <si>
    <t>UBND xã Kim Song Trường</t>
  </si>
  <si>
    <t>Xã Thạch Trung</t>
  </si>
  <si>
    <t>Xã Cổ Đạm</t>
  </si>
  <si>
    <t>UBND xã Cổ Đạm</t>
  </si>
  <si>
    <t>Xã Kỳ Ninh</t>
  </si>
  <si>
    <t>UBND xã Kỳ Ninh</t>
  </si>
  <si>
    <t>Xã Kỳ Thọ</t>
  </si>
  <si>
    <t>UBND xã Kỳ Thọ</t>
  </si>
  <si>
    <t>Xã Kỳ Văn</t>
  </si>
  <si>
    <t>Xã Kỳ Lạc</t>
  </si>
  <si>
    <t>UBND xã Kỳ Lạc</t>
  </si>
  <si>
    <t>Xã Kỳ Tân</t>
  </si>
  <si>
    <t>UBND xã Kỳ Tân</t>
  </si>
  <si>
    <t>Xã Kỳ Hà</t>
  </si>
  <si>
    <t>UBND xã Kỳ Hà</t>
  </si>
  <si>
    <t>Xã Kỳ Hoa</t>
  </si>
  <si>
    <t>UBND xã Kỳ Hoa</t>
  </si>
  <si>
    <t>Xã Cẩm Vịnh</t>
  </si>
  <si>
    <t>UBND xã Cẩm Minh</t>
  </si>
  <si>
    <t>Xã Cẩm Thịnh</t>
  </si>
  <si>
    <t>UBND xã Cẩm Trung</t>
  </si>
  <si>
    <t>Xã Cẩm Lạc</t>
  </si>
  <si>
    <t>UBND xã Cẩm Lạc</t>
  </si>
  <si>
    <t>Xã Tân Lâm Hương</t>
  </si>
  <si>
    <t>UBND xã Tân Lâm Hương</t>
  </si>
  <si>
    <t>Xã Lưu Vĩnh Sơn</t>
  </si>
  <si>
    <t>UBND xã Lưu Vĩnh Sơn</t>
  </si>
  <si>
    <t>UBND Huyện Can Lộc</t>
  </si>
  <si>
    <t>Xã Gia Hanh</t>
  </si>
  <si>
    <t>Xã Vượng Lộc</t>
  </si>
  <si>
    <t>UBND xã Vượng Lộc</t>
  </si>
  <si>
    <t>Xã Thạch Châu</t>
  </si>
  <si>
    <t>UBND xã Thạch Châu</t>
  </si>
  <si>
    <t>Xã Phù Lưu</t>
  </si>
  <si>
    <t>UBND xã Phù Lưu</t>
  </si>
  <si>
    <t>UBND xã Xuân Thành</t>
  </si>
  <si>
    <t>Xã Xuân Viên</t>
  </si>
  <si>
    <t>Xã Tân Hương</t>
  </si>
  <si>
    <t>UBND xã Tân Hương</t>
  </si>
  <si>
    <t>Xã Đức Lạng</t>
  </si>
  <si>
    <t>UBND xã Đức Lạng</t>
  </si>
  <si>
    <t>Xã Sơn Hàm</t>
  </si>
  <si>
    <t>UBND xã Sơn Hàm</t>
  </si>
  <si>
    <t>Xã Sơn Tây</t>
  </si>
  <si>
    <t>UBND xã Sơn Tây</t>
  </si>
  <si>
    <t>Xã Sơn Lĩnh</t>
  </si>
  <si>
    <t>UBND xã Sơn Lĩnh</t>
  </si>
  <si>
    <t>Xã Hương Trà</t>
  </si>
  <si>
    <t>UBND xã Hương Trà</t>
  </si>
  <si>
    <t>Xã Phúc Trạch</t>
  </si>
  <si>
    <t>Xã Hương Long</t>
  </si>
  <si>
    <t>UBND xã Hương Long</t>
  </si>
  <si>
    <t>Xã Hương Minh</t>
  </si>
  <si>
    <t>Xã Đức Bồng</t>
  </si>
  <si>
    <t>Xã Đức Liên</t>
  </si>
  <si>
    <t>TP Hà Tĩnh</t>
  </si>
  <si>
    <t>Xã Thạch Hưng</t>
  </si>
  <si>
    <t>UBND xã Thạch Hưng</t>
  </si>
  <si>
    <t>D</t>
  </si>
  <si>
    <t>Truyền thông về giảm nghèo</t>
  </si>
  <si>
    <t xml:space="preserve">Hỗ trợ sản xuất, biên tập, phát sóng, phát hành, truyền tải, lưu giữ, quảng bá, phục vụ người đọc các sản phẩm báo chí, sản phẩm thông tin có tính chất báo chí, các chương trình phát thanh, truyền hình, xuất bản phẩm và các sản phẩm thông tin khác (tờ rơi, áp-phích, pa-nô, khẩu hiệu, đoạn băng hình (video clip)) </t>
  </si>
  <si>
    <t>Sở Lao động - TB&amp;XH 
chủ trì phối hợp với UBND cấp huyện tổ chức thực hiện</t>
  </si>
  <si>
    <t>Tổ chức các buổi nói chuyện chuyên đề, đối thoại chính sách về giảm nghèo, phổ biến các kinh nghiệm, gương điển hình và các thông tin thiết yếu khác</t>
  </si>
  <si>
    <t>Chi đào tạo, tập huấn, bồi dưỡng kỹ năng
 chuyên môn, nghiệp vụ</t>
  </si>
  <si>
    <t>Giảm nghèo về thông tin</t>
  </si>
  <si>
    <t>Đào tạo, bồi dưỡng kỹ năng chuyên môn, nghiệp vụ cho cán bộ làm công tác thông tin và truyền thông tại cơ sở</t>
  </si>
  <si>
    <t>Sở Thông tin - Truyền thông</t>
  </si>
  <si>
    <t>Tăng cường nội dung thông tin và truyền thông cơ sở</t>
  </si>
  <si>
    <t>Trang bị phương tiện tác nghiệp phục vụ thông tin cơ sở</t>
  </si>
  <si>
    <t>E</t>
  </si>
  <si>
    <t xml:space="preserve"> Dự án 5: Nâng cao năng lực và giám sát, đánh giá thực hiện Chương trình</t>
  </si>
  <si>
    <t>Kinh phí hoạt động cấp tỉnh 70%</t>
  </si>
  <si>
    <t>Đào tạo, bồi dưỡng, tập huấn nâng cao năng lực 
cho cán bộ làm công tác giảm nghèo các cấp</t>
  </si>
  <si>
    <t xml:space="preserve">Chi điều tra, rà soát hộ nghèo và cập nhật dữ liệu vào phần mềm quản lý; </t>
  </si>
  <si>
    <t>Hoạt động kiểm tra, giám sát, đánh giá chương trình giảm nghèo hàng năm và đột xuất; Chi hội nghị, hội thảo, công tác quản lý, công tác phí, làm thêm giờ, văn phòng phẩm, chi khác…</t>
  </si>
  <si>
    <t>Tổ chức học tập, trao đổi kinh nghiệm trong hoặc ngoài tỉnh;</t>
  </si>
  <si>
    <t>Kiểm tra giám sát công tác triển khai thực hiện các dự án phát triển sản xuất, nhân rộng mô hình giảm nghèo</t>
  </si>
  <si>
    <t>Chi cục Phát triển nông thôn</t>
  </si>
  <si>
    <t>Kinh phí hoạt động cấp huyện 30%</t>
  </si>
  <si>
    <t>UBND huyện giao 
Cơ quan thường trực thực hiện</t>
  </si>
  <si>
    <t>TX Kỳ Anh</t>
  </si>
  <si>
    <t>Tổng số</t>
  </si>
  <si>
    <t>Duy tu, bảo dưỡng kênh mương nội đồng tuyến 1 kênh Đồng Ngà và tuyến 2 kênh Đàn Hai xã Thạch Lạc</t>
  </si>
  <si>
    <t>Duy tu, bảo dưỡng chợ Kỳ Nam</t>
  </si>
  <si>
    <t>Số kinh phí còn lại chưa phân bổ</t>
  </si>
  <si>
    <t xml:space="preserve">Số kinh phí còn lại chưa phân bổ </t>
  </si>
  <si>
    <t>Tiểu dự án 4: Hỗ trợ cho lao động thuộc hộ nghèo, hộ cận nghèo, hộ đồng bào dân tộc thiểu số đi làm việc có thời hạn ở nước ngoài</t>
  </si>
  <si>
    <t>Hỗ trợ đào tạo nghề, ngoại ngữ, bồi dưỡng kiến thức cần thiết và chi phí làm thủ tục đi làm việc ở nước ngoài</t>
  </si>
  <si>
    <t>Nâng cao năng lực cán bộ làm công tác xuất khẩu lao động và tuyên truyền viên cơ sở</t>
  </si>
  <si>
    <t>Sở Lao động - Thương binh và Xã hội</t>
  </si>
  <si>
    <t>Tiểu dự án 1: Hỗ trợ đầu tư cơ sở hạ tầng cho các xã đặc biệt khó khăn, xã biên giới, các thôn, bản đặc biệt khó khăn (Duy tu bão dưỡng)</t>
  </si>
  <si>
    <t>Tiểu dự án 2: Hỗ trợ phát triển sản xuất,
 đa dạng hóa sinh kế và nhân rộng mô hình giảm nghèo các xã ĐBKK, xã biên giới, các thôn, bản đặc biệt khó khăn</t>
  </si>
  <si>
    <t>Tiểu sự án 3: Nâng cao năng lực cho cộng đồng và cán bộ cơ sở các xã đặc biệt khó khăn, xã biên giới, các thôn bản đặc biệt khó khăn</t>
  </si>
  <si>
    <t>Tiểu dự án 3: Hỗ trợ phát triển sản xuất, đa dạng hóa sinh kế và nhân rộng mô hình giảm nghèo trên địa bàn các xã đặc biệt khó khăn vùng bãi ngang ven biển</t>
  </si>
  <si>
    <r>
      <t xml:space="preserve">PHÂN BỔ VỐN ĐẦU TƯ TỪ NSTW THỰC HIỆN 
CHƯƠNG TRÌNH MỤC TIÊU QUỐC GIA GIẢM NGHÈO BỀN VỮNG NĂM 2020
 HỖ TRỢ ĐẦU TƯ CSHT CÁC XÃ ĐẶC BIỆT KHÓ KHĂN, XÃ BIÊN GIỚI, XÃ ATK; CÁC THÔN, BẢN ĐẶC BIỆT KHÓ KHĂN ( CT 135)
</t>
    </r>
    <r>
      <rPr>
        <i/>
        <sz val="13"/>
        <rFont val="Times New Roman"/>
        <family val="1"/>
        <charset val="163"/>
      </rPr>
      <t>(Ban hành kèm theo Nghị quyết số         /NQ-HĐND ngày      /     /2020 của HĐND tỉnh)</t>
    </r>
  </si>
  <si>
    <t>Kế hoạch vốn
 năm 2020</t>
  </si>
  <si>
    <t>HỘI ĐỒNG NHÂN DÂN TỈNH</t>
  </si>
  <si>
    <t>Kế hoạch vốn năm 2020</t>
  </si>
  <si>
    <t>Phụ lục II.01</t>
  </si>
  <si>
    <r>
      <t xml:space="preserve">Phụ lục II.02
PHÂN BỔ VỐN SỰ NGHIỆP TỪ NSTW THỰC HIỆN 
CHƯƠNG TRÌNH MỤC TIÊU QUỐC GIA GIẢM NGHÈO BỀN VỮNG NĂM 2020
</t>
    </r>
    <r>
      <rPr>
        <i/>
        <sz val="14"/>
        <color theme="1"/>
        <rFont val="Times New Roman"/>
        <family val="1"/>
      </rPr>
      <t>(Ban hành kèm theo Nghị quyết số         /NQ-HĐND ngày      /     /2020 của HĐND tỉnh)</t>
    </r>
  </si>
  <si>
    <t>(Ban hành kèm theo Nghị quyết số         /NQ-HĐND ngày      /     /2020 của HĐND tỉnh)</t>
  </si>
  <si>
    <t>Số tiền</t>
  </si>
  <si>
    <t>Đơn vị thực hiện</t>
  </si>
  <si>
    <t>VỐN ĐẦU TƯ PHÁT TRIỂN</t>
  </si>
  <si>
    <t>Vốn trong nước</t>
  </si>
  <si>
    <t>Vốn nước ngoài</t>
  </si>
  <si>
    <t>CHƯƠNG TRÌNH MTQG GIẢM NGHÈO BỀN VỮNG</t>
  </si>
  <si>
    <t>VỐN SỰ NGHIỆP</t>
  </si>
  <si>
    <t>Tiểu dự án 3: Hỗ trợ phát triển sản xuất, đa 
dạng hóa sinh kế và nhân rộng mô hình giảm nghèo trên địa bàn các xã đặc biệt khó khăn vùng bãi ngang ven biển</t>
  </si>
  <si>
    <t>1.3</t>
  </si>
  <si>
    <t>2.1</t>
  </si>
  <si>
    <t>2.2</t>
  </si>
  <si>
    <t>2.3</t>
  </si>
  <si>
    <t>Tiểu dự án 3: Nâng cao năng lực cho cộng đồng và cán bộ cơ sở các xã đặc biệt khó khăn, xã biên giới, các thôn bản đặc biệt khó khăn</t>
  </si>
  <si>
    <t>Dự án 5: Nâng cao năng lực và giám sát, đánh giá thực hiện Chương trình</t>
  </si>
  <si>
    <t>Chương trình 30a</t>
  </si>
  <si>
    <t xml:space="preserve">Thường trực Hội đồng nhân dân tỉnh thông qua tại Văn bản số 816/HĐND ngày 31/12/2019; UBND tỉnh phân bổ tại Quyết định số 4325/QĐ-UBND ngày 31/12/2019 </t>
  </si>
  <si>
    <t>Chương trình 135</t>
  </si>
  <si>
    <t xml:space="preserve">                           </t>
  </si>
  <si>
    <t>PHỤ LỤC II</t>
  </si>
  <si>
    <t>PHÂN BỔ NGUỒN VỐN NGÂN SÁCH TRUNG ƯƠNG 
THỰC HIỆN CHƯƠNG TRÌNH MTQG GIẢM NGHÈO BỀN VỮNG NĂM 2020</t>
  </si>
  <si>
    <t>Chi tiết theo phụ lục II.02</t>
  </si>
  <si>
    <t>Chi tiết theo phụ lục II.01</t>
  </si>
</sst>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6" formatCode="&quot;$&quot;#,##0_);[Red]\(&quot;$&quot;#,##0\)"/>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_);_(* \(#,##0\);_(* &quot;-&quot;??_);_(@_)"/>
    <numFmt numFmtId="167" formatCode="0.000"/>
    <numFmt numFmtId="168" formatCode="00.000"/>
    <numFmt numFmtId="169" formatCode="&quot;?&quot;#,##0;&quot;?&quot;\-#,##0"/>
    <numFmt numFmtId="170" formatCode="_-* #,##0_-;\-* #,##0_-;_-* &quot;-&quot;_-;_-@_-"/>
    <numFmt numFmtId="171" formatCode="&quot;$&quot;#,##0;[Red]\-&quot;$&quot;#,##0"/>
    <numFmt numFmtId="172" formatCode="&quot;\&quot;#,##0.00;[Red]&quot;\&quot;\-#,##0.00"/>
    <numFmt numFmtId="173" formatCode="&quot;\&quot;#,##0;[Red]&quot;\&quot;\-#,##0"/>
    <numFmt numFmtId="174" formatCode="#,##0\ &quot;F&quot;;[Red]\-#,##0\ &quot;F&quot;"/>
    <numFmt numFmtId="175" formatCode="#,##0.00\ &quot;F&quot;;\-#,##0.00\ &quot;F&quot;"/>
    <numFmt numFmtId="176" formatCode="\$#,##0\ ;\(\$#,##0\)"/>
    <numFmt numFmtId="177" formatCode="_-&quot;£&quot;* #,##0_-;\-&quot;£&quot;* #,##0_-;_-&quot;£&quot;* &quot;-&quot;_-;_-@_-"/>
    <numFmt numFmtId="178" formatCode="#,##0\ &quot;kr&quot;;\-#,##0\ &quot;kr&quot;"/>
    <numFmt numFmtId="179" formatCode="&quot;￥&quot;#,##0;&quot;￥&quot;\-#,##0"/>
    <numFmt numFmtId="180" formatCode="_-* #,##0.00_-;\-* #,##0.00_-;_-* &quot;-&quot;??_-;_-@_-"/>
    <numFmt numFmtId="181" formatCode="_-&quot;$&quot;* #,##0_-;\-&quot;$&quot;* #,##0_-;_-&quot;$&quot;* &quot;-&quot;_-;_-@_-"/>
    <numFmt numFmtId="182" formatCode="_-&quot;$&quot;* #,##0.00_-;\-&quot;$&quot;* #,##0.00_-;_-&quot;$&quot;* &quot;-&quot;??_-;_-@_-"/>
    <numFmt numFmtId="183" formatCode="_(* #,##0.0_);_(* \(#,##0.0\);_(* &quot;-&quot;??_);_(@_)"/>
    <numFmt numFmtId="184" formatCode="_-* #,##0\ _₫_-;\-* #,##0\ _₫_-;_-* &quot;-&quot;??\ _₫_-;_-@_-"/>
    <numFmt numFmtId="185" formatCode="_ &quot;\&quot;* #,##0_ ;_ &quot;\&quot;* \-#,##0_ ;_ &quot;\&quot;* &quot;-&quot;_ ;_ @_ "/>
    <numFmt numFmtId="186" formatCode="_ &quot;\&quot;* #,##0.00_ ;_ &quot;\&quot;* \-#,##0.00_ ;_ &quot;\&quot;* &quot;-&quot;??_ ;_ @_ "/>
    <numFmt numFmtId="187" formatCode="_ * #,##0_ ;_ * \-#,##0_ ;_ * &quot;-&quot;_ ;_ @_ "/>
    <numFmt numFmtId="188" formatCode="_ * #,##0.00_ ;_ * \-#,##0.00_ ;_ * &quot;-&quot;??_ ;_ @_ "/>
    <numFmt numFmtId="189" formatCode="_-* #,##0\ _D_M_-;\-* #,##0\ _D_M_-;_-* &quot;-&quot;\ _D_M_-;_-@_-"/>
    <numFmt numFmtId="190" formatCode="_-* #,##0.00\ _D_M_-;\-* #,##0.00\ _D_M_-;_-* &quot;-&quot;??\ _D_M_-;_-@_-"/>
    <numFmt numFmtId="191" formatCode="_-[$€-2]* #,##0.00_-;\-[$€-2]* #,##0.00_-;_-[$€-2]* &quot;-&quot;??_-"/>
    <numFmt numFmtId="192" formatCode="#."/>
    <numFmt numFmtId="193" formatCode="#,##0\ &quot;$&quot;_);[Red]\(#,##0\ &quot;$&quot;\)"/>
    <numFmt numFmtId="194" formatCode="_-* #,##0\ &quot;kr&quot;_-;\-* #,##0\ &quot;kr&quot;_-;_-* &quot;-&quot;\ &quot;kr&quot;_-;_-@_-"/>
    <numFmt numFmtId="195" formatCode="#,##0.00\ &quot;F&quot;;[Red]\-#,##0.00\ &quot;F&quot;"/>
    <numFmt numFmtId="196" formatCode="_-* #,##0\ &quot;F&quot;_-;\-* #,##0\ &quot;F&quot;_-;_-* &quot;-&quot;\ &quot;F&quot;_-;_-@_-"/>
    <numFmt numFmtId="197" formatCode="0.000\ "/>
    <numFmt numFmtId="198" formatCode="#,##0\ &quot;Lt&quot;;[Red]\-#,##0\ &quot;Lt&quot;"/>
    <numFmt numFmtId="199" formatCode="_-* #,##0\ &quot;DM&quot;_-;\-* #,##0\ &quot;DM&quot;_-;_-* &quot;-&quot;\ &quot;DM&quot;_-;_-@_-"/>
    <numFmt numFmtId="200" formatCode="_-* #,##0.00\ &quot;DM&quot;_-;\-* #,##0.00\ &quot;DM&quot;_-;_-* &quot;-&quot;??\ &quot;DM&quot;_-;_-@_-"/>
  </numFmts>
  <fonts count="172">
    <font>
      <sz val="11"/>
      <color theme="1"/>
      <name val="Calibri"/>
      <family val="2"/>
    </font>
    <font>
      <sz val="11"/>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b/>
      <sz val="12"/>
      <color indexed="8"/>
      <name val="Times New Roman"/>
      <family val="1"/>
    </font>
    <font>
      <sz val="8"/>
      <name val="Calibri"/>
      <family val="2"/>
    </font>
    <font>
      <sz val="10"/>
      <name val="Times New Roman"/>
      <family val="1"/>
    </font>
    <font>
      <sz val="10"/>
      <name val="Arial"/>
      <family val="2"/>
    </font>
    <font>
      <sz val="11"/>
      <name val="Times New Roman"/>
      <family val="1"/>
    </font>
    <font>
      <sz val="12"/>
      <name val="Times New Roman"/>
      <family val="1"/>
    </font>
    <font>
      <b/>
      <sz val="12"/>
      <name val="Times New Roman"/>
      <family val="1"/>
    </font>
    <font>
      <sz val="10"/>
      <name val="Arial"/>
      <family val="2"/>
    </font>
    <font>
      <b/>
      <i/>
      <sz val="12"/>
      <name val="Times New Roman"/>
      <family val="1"/>
    </font>
    <font>
      <sz val="10"/>
      <name val=".VnTime"/>
      <family val="2"/>
    </font>
    <font>
      <b/>
      <sz val="14"/>
      <name val="Times New Roman"/>
      <family val="1"/>
    </font>
    <font>
      <sz val="14"/>
      <name val="Times New Roman"/>
      <family val="1"/>
    </font>
    <font>
      <sz val="14"/>
      <color indexed="8"/>
      <name val="Times New Roman"/>
      <family val="1"/>
    </font>
    <font>
      <i/>
      <sz val="14"/>
      <name val="Times New Roman"/>
      <family val="1"/>
    </font>
    <font>
      <b/>
      <i/>
      <sz val="11"/>
      <name val="Times New Roman"/>
      <family val="1"/>
    </font>
    <font>
      <sz val="13"/>
      <name val="Times New Roman"/>
      <family val="1"/>
    </font>
    <font>
      <b/>
      <sz val="13"/>
      <name val="Times New Roman"/>
      <family val="1"/>
    </font>
    <font>
      <i/>
      <sz val="13"/>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
      <family val="3"/>
    </font>
    <font>
      <sz val="14"/>
      <name val="??"/>
      <family val="3"/>
    </font>
    <font>
      <sz val="12"/>
      <name val="Courier"/>
      <family val="3"/>
    </font>
    <font>
      <sz val="11"/>
      <name val="–¾’©"/>
      <family val="1"/>
      <charset val="128"/>
    </font>
    <font>
      <b/>
      <u/>
      <sz val="14"/>
      <color indexed="8"/>
      <name val=".VnBook-AntiquaH"/>
      <family val="2"/>
    </font>
    <font>
      <sz val="11"/>
      <name val=".VnTime"/>
      <family val="2"/>
    </font>
    <font>
      <i/>
      <sz val="12"/>
      <color indexed="8"/>
      <name val=".VnBook-AntiquaH"/>
      <family val="2"/>
    </font>
    <font>
      <sz val="13"/>
      <color indexed="8"/>
      <name val="Times New Roman"/>
      <family val="2"/>
    </font>
    <font>
      <b/>
      <sz val="12"/>
      <color indexed="8"/>
      <name val=".VnBook-Antiqua"/>
      <family val="2"/>
    </font>
    <font>
      <i/>
      <sz val="12"/>
      <color indexed="8"/>
      <name val=".VnBook-Antiqua"/>
      <family val="2"/>
    </font>
    <font>
      <sz val="13"/>
      <color indexed="9"/>
      <name val="Times New Roman"/>
      <family val="2"/>
    </font>
    <font>
      <sz val="12"/>
      <name val="¹UAAA¼"/>
      <family val="3"/>
      <charset val="129"/>
    </font>
    <font>
      <sz val="12"/>
      <name val="¹ÙÅÁÃ¼"/>
      <family val="1"/>
      <charset val="129"/>
    </font>
    <font>
      <sz val="10"/>
      <name val="Arial"/>
      <family val="2"/>
      <charset val="163"/>
    </font>
    <font>
      <sz val="10"/>
      <name val="±¼¸²A¼"/>
      <family val="3"/>
      <charset val="129"/>
    </font>
    <font>
      <sz val="12"/>
      <name val=".VnTime"/>
      <family val="2"/>
    </font>
    <font>
      <sz val="12"/>
      <name val="Times New Roman"/>
      <family val="1"/>
      <charset val="163"/>
    </font>
    <font>
      <sz val="10"/>
      <color indexed="8"/>
      <name val=".VnTime"/>
      <family val="2"/>
    </font>
    <font>
      <sz val="11"/>
      <color indexed="8"/>
      <name val="Calibri"/>
      <family val="2"/>
      <charset val="163"/>
    </font>
    <font>
      <sz val="11"/>
      <color indexed="8"/>
      <name val="Times New Roman"/>
      <family val="2"/>
    </font>
    <font>
      <b/>
      <sz val="13"/>
      <color indexed="63"/>
      <name val="Times New Roman"/>
      <family val="2"/>
    </font>
    <font>
      <sz val="13"/>
      <color indexed="62"/>
      <name val="Times New Roman"/>
      <family val="2"/>
    </font>
    <font>
      <b/>
      <sz val="15"/>
      <color indexed="56"/>
      <name val="Times New Roman"/>
      <family val="2"/>
    </font>
    <font>
      <b/>
      <sz val="13"/>
      <color indexed="56"/>
      <name val="Times New Roman"/>
      <family val="2"/>
    </font>
    <font>
      <b/>
      <sz val="11"/>
      <color indexed="56"/>
      <name val="Times New Roman"/>
      <family val="2"/>
    </font>
    <font>
      <sz val="8"/>
      <name val="Arial"/>
      <family val="2"/>
    </font>
    <font>
      <b/>
      <sz val="12"/>
      <name val="Arial"/>
      <family val="2"/>
    </font>
    <font>
      <b/>
      <sz val="18"/>
      <name val="Arial"/>
      <family val="2"/>
    </font>
    <font>
      <b/>
      <sz val="14"/>
      <name val=".VnTimeH"/>
      <family val="2"/>
    </font>
    <font>
      <b/>
      <sz val="13"/>
      <color indexed="9"/>
      <name val="Times New Roman"/>
      <family val="2"/>
    </font>
    <font>
      <sz val="12"/>
      <name val="Arial"/>
      <family val="2"/>
    </font>
    <font>
      <sz val="13"/>
      <color indexed="52"/>
      <name val="Times New Roman"/>
      <family val="2"/>
    </font>
    <font>
      <b/>
      <sz val="13"/>
      <color indexed="52"/>
      <name val="Times New Roman"/>
      <family val="2"/>
    </font>
    <font>
      <b/>
      <sz val="13"/>
      <color indexed="8"/>
      <name val="Times New Roman"/>
      <family val="2"/>
    </font>
    <font>
      <sz val="13"/>
      <color indexed="17"/>
      <name val="Times New Roman"/>
      <family val="2"/>
    </font>
    <font>
      <sz val="13"/>
      <color indexed="60"/>
      <name val="Times New Roman"/>
      <family val="2"/>
    </font>
    <font>
      <sz val="13"/>
      <color indexed="10"/>
      <name val="Times New Roman"/>
      <family val="2"/>
    </font>
    <font>
      <i/>
      <sz val="13"/>
      <color indexed="23"/>
      <name val="Times New Roman"/>
      <family val="2"/>
    </font>
    <font>
      <sz val="13"/>
      <color indexed="20"/>
      <name val="Times New Roman"/>
      <family val="2"/>
    </font>
    <font>
      <sz val="14"/>
      <name val=".VnArial"/>
      <family val="2"/>
    </font>
    <font>
      <sz val="10"/>
      <name val=" "/>
      <family val="1"/>
      <charset val="136"/>
    </font>
    <font>
      <sz val="14"/>
      <name val="뼻뮝"/>
      <family val="3"/>
    </font>
    <font>
      <sz val="12"/>
      <name val="바탕체"/>
      <family val="3"/>
    </font>
    <font>
      <sz val="12"/>
      <name val="뼻뮝"/>
      <family val="3"/>
    </font>
    <font>
      <sz val="11"/>
      <name val="돋움"/>
      <family val="3"/>
    </font>
    <font>
      <sz val="10"/>
      <name val="굴림체"/>
      <family val="3"/>
    </font>
    <font>
      <sz val="9"/>
      <name val="Arial"/>
      <family val="2"/>
    </font>
    <font>
      <sz val="10"/>
      <color indexed="8"/>
      <name val=".VnTime"/>
      <family val="2"/>
    </font>
    <font>
      <sz val="11"/>
      <name val="Calibri"/>
      <family val="2"/>
    </font>
    <font>
      <b/>
      <sz val="11"/>
      <name val="Calibri"/>
      <family val="2"/>
    </font>
    <font>
      <b/>
      <sz val="11"/>
      <color indexed="10"/>
      <name val="Calibri"/>
      <family val="2"/>
    </font>
    <font>
      <sz val="11"/>
      <color indexed="8"/>
      <name val="Calibri"/>
      <family val="2"/>
    </font>
    <font>
      <b/>
      <sz val="14"/>
      <color indexed="8"/>
      <name val="Times New Roman"/>
      <family val="1"/>
    </font>
    <font>
      <b/>
      <sz val="14"/>
      <color indexed="8"/>
      <name val="Calibri"/>
      <family val="2"/>
    </font>
    <font>
      <sz val="10"/>
      <name val=".VnTime"/>
      <family val="2"/>
    </font>
    <font>
      <b/>
      <i/>
      <sz val="11"/>
      <color indexed="8"/>
      <name val="Times New Roman"/>
      <family val="1"/>
    </font>
    <font>
      <b/>
      <sz val="15"/>
      <name val="Times New Roman"/>
      <family val="1"/>
    </font>
    <font>
      <i/>
      <sz val="13"/>
      <color indexed="8"/>
      <name val="Times New Roman"/>
      <family val="1"/>
    </font>
    <font>
      <b/>
      <sz val="9"/>
      <name val="Times New Roman"/>
      <family val="1"/>
    </font>
    <font>
      <b/>
      <sz val="9"/>
      <color indexed="8"/>
      <name val="Times New Roman"/>
      <family val="1"/>
    </font>
    <font>
      <sz val="9"/>
      <name val="Times New Roman"/>
      <family val="1"/>
    </font>
    <font>
      <sz val="9"/>
      <color indexed="8"/>
      <name val="Times New Roman"/>
      <family val="1"/>
    </font>
    <font>
      <b/>
      <sz val="13.5"/>
      <name val="Times New Roman"/>
      <family val="1"/>
    </font>
    <font>
      <b/>
      <sz val="13.55"/>
      <name val="Times New Roman"/>
      <family val="1"/>
    </font>
    <font>
      <b/>
      <sz val="11"/>
      <color indexed="8"/>
      <name val="Calibri"/>
      <family val="2"/>
    </font>
    <font>
      <sz val="12"/>
      <color indexed="8"/>
      <name val="Times New Roman"/>
      <family val="1"/>
    </font>
    <font>
      <b/>
      <sz val="11.5"/>
      <color indexed="8"/>
      <name val="Times New Roman"/>
      <family val="1"/>
    </font>
    <font>
      <sz val="11.5"/>
      <color indexed="8"/>
      <name val="Times New Roman"/>
      <family val="1"/>
    </font>
    <font>
      <b/>
      <sz val="12.5"/>
      <color indexed="8"/>
      <name val="Times New Roman"/>
      <family val="1"/>
    </font>
    <font>
      <sz val="12.5"/>
      <color indexed="8"/>
      <name val="Times New Roman"/>
      <family val="1"/>
    </font>
    <font>
      <b/>
      <sz val="13"/>
      <color indexed="8"/>
      <name val="Times New Roman"/>
      <family val="1"/>
    </font>
    <font>
      <b/>
      <sz val="13"/>
      <color indexed="10"/>
      <name val="Times New Roman"/>
      <family val="1"/>
    </font>
    <font>
      <b/>
      <sz val="13"/>
      <color indexed="8"/>
      <name val="Times New Roman"/>
      <family val="1"/>
    </font>
    <font>
      <sz val="13"/>
      <color indexed="8"/>
      <name val="Times New Roman"/>
      <family val="1"/>
    </font>
    <font>
      <sz val="13"/>
      <color indexed="8"/>
      <name val="Calibri"/>
      <family val="2"/>
    </font>
    <font>
      <sz val="11"/>
      <color theme="1"/>
      <name val="Calibri"/>
      <family val="2"/>
    </font>
    <font>
      <sz val="11"/>
      <color theme="1"/>
      <name val="Arial"/>
      <family val="2"/>
    </font>
    <font>
      <sz val="14"/>
      <color theme="1"/>
      <name val="Times New Roman"/>
      <family val="2"/>
    </font>
    <font>
      <sz val="11"/>
      <color theme="1"/>
      <name val="Calibri"/>
      <family val="2"/>
      <scheme val="minor"/>
    </font>
    <font>
      <sz val="10"/>
      <color theme="1"/>
      <name val=".VnTime"/>
      <family val="2"/>
    </font>
    <font>
      <i/>
      <sz val="13"/>
      <name val="Times New Roman"/>
      <family val="1"/>
      <charset val="163"/>
    </font>
    <font>
      <b/>
      <sz val="13"/>
      <color theme="1"/>
      <name val="Times New Roman"/>
      <family val="1"/>
    </font>
    <font>
      <i/>
      <sz val="10"/>
      <color theme="1"/>
      <name val="Times New Roman"/>
      <family val="1"/>
    </font>
    <font>
      <sz val="10"/>
      <color theme="1"/>
      <name val="Times New Roman"/>
      <family val="1"/>
    </font>
    <font>
      <b/>
      <i/>
      <sz val="13"/>
      <color theme="1"/>
      <name val="Times New Roman"/>
      <family val="1"/>
      <charset val="163"/>
    </font>
    <font>
      <b/>
      <sz val="10"/>
      <name val="Times New Roman"/>
      <family val="1"/>
    </font>
    <font>
      <b/>
      <sz val="10"/>
      <color theme="1"/>
      <name val="Times New Roman"/>
      <family val="1"/>
    </font>
    <font>
      <b/>
      <sz val="10"/>
      <color theme="1"/>
      <name val="Times New Roman"/>
      <family val="1"/>
      <charset val="163"/>
    </font>
    <font>
      <b/>
      <sz val="13"/>
      <name val="Cambria"/>
      <family val="1"/>
      <scheme val="major"/>
    </font>
    <font>
      <sz val="13"/>
      <name val="Cambria"/>
      <family val="1"/>
      <scheme val="major"/>
    </font>
    <font>
      <b/>
      <sz val="13"/>
      <name val="Times New Roman"/>
      <family val="1"/>
      <charset val="163"/>
    </font>
    <font>
      <b/>
      <sz val="13"/>
      <name val="Cambria"/>
      <family val="1"/>
      <charset val="163"/>
      <scheme val="major"/>
    </font>
    <font>
      <b/>
      <sz val="12"/>
      <color theme="1"/>
      <name val="Times New Roman"/>
      <family val="1"/>
      <charset val="163"/>
    </font>
    <font>
      <b/>
      <i/>
      <sz val="10"/>
      <color theme="1"/>
      <name val="Times New Roman"/>
      <family val="1"/>
      <charset val="163"/>
    </font>
    <font>
      <sz val="12"/>
      <name val="돋움체"/>
      <family val="3"/>
      <charset val="129"/>
    </font>
    <font>
      <sz val="12"/>
      <name val="????"/>
      <family val="1"/>
      <charset val="136"/>
    </font>
    <font>
      <sz val="12"/>
      <name val="???"/>
      <family val="1"/>
      <charset val="129"/>
    </font>
    <font>
      <sz val="12"/>
      <name val="|??¢¥¢¬¨Ï"/>
      <family val="1"/>
      <charset val="129"/>
    </font>
    <font>
      <sz val="10"/>
      <name val="Helv"/>
      <family val="2"/>
    </font>
    <font>
      <sz val="10"/>
      <name val="MS Sans Serif"/>
      <family val="2"/>
    </font>
    <font>
      <sz val="12"/>
      <name val="±¼¸²Ã¼"/>
      <family val="3"/>
      <charset val="129"/>
    </font>
    <font>
      <sz val="12"/>
      <name val="µ¸¿òÃ¼"/>
      <family val="3"/>
      <charset val="129"/>
    </font>
    <font>
      <sz val="11"/>
      <name val="µ¸¿ò"/>
      <charset val="129"/>
    </font>
    <font>
      <b/>
      <sz val="10"/>
      <name val="Helv"/>
      <family val="2"/>
    </font>
    <font>
      <b/>
      <sz val="12"/>
      <name val="Helv"/>
      <family val="2"/>
    </font>
    <font>
      <b/>
      <sz val="1"/>
      <color indexed="8"/>
      <name val="Courier"/>
      <family val="3"/>
    </font>
    <font>
      <u/>
      <sz val="12"/>
      <color indexed="12"/>
      <name val="Times New Roman"/>
      <family val="1"/>
    </font>
    <font>
      <sz val="10"/>
      <name val="Helv"/>
    </font>
    <font>
      <b/>
      <sz val="11"/>
      <name val="Helv"/>
      <family val="2"/>
    </font>
    <font>
      <sz val="10"/>
      <name val=".VnArial"/>
      <family val="2"/>
    </font>
    <font>
      <sz val="11"/>
      <color indexed="8"/>
      <name val="Arial"/>
      <family val="2"/>
    </font>
    <font>
      <sz val="14"/>
      <name val=".VnTime"/>
      <family val="2"/>
    </font>
    <font>
      <sz val="13"/>
      <name val=".VnTime"/>
      <family val="2"/>
    </font>
    <font>
      <sz val="10"/>
      <name val=".VnAvant"/>
      <family val="2"/>
    </font>
    <font>
      <sz val="10"/>
      <name val="명조"/>
      <family val="3"/>
      <charset val="129"/>
    </font>
    <font>
      <sz val="12"/>
      <name val="바탕체"/>
      <family val="1"/>
      <charset val="129"/>
    </font>
    <font>
      <sz val="10"/>
      <name val="ＭＳ Ｐ明朝"/>
      <family val="1"/>
      <charset val="128"/>
    </font>
    <font>
      <i/>
      <sz val="13"/>
      <color theme="1"/>
      <name val="Times New Roman"/>
      <family val="1"/>
      <charset val="163"/>
    </font>
    <font>
      <i/>
      <sz val="13"/>
      <color theme="1"/>
      <name val="Times New Roman"/>
      <family val="1"/>
    </font>
    <font>
      <sz val="13"/>
      <color theme="1"/>
      <name val="Times New Roman"/>
      <family val="1"/>
    </font>
    <font>
      <b/>
      <i/>
      <sz val="13"/>
      <color theme="1"/>
      <name val="Times New Roman"/>
      <family val="1"/>
    </font>
    <font>
      <b/>
      <i/>
      <sz val="12"/>
      <color theme="1"/>
      <name val="Times New Roman"/>
      <family val="1"/>
    </font>
    <font>
      <b/>
      <sz val="13"/>
      <color theme="1"/>
      <name val="Times New Roman"/>
      <family val="1"/>
      <charset val="163"/>
    </font>
    <font>
      <b/>
      <sz val="14"/>
      <color theme="1"/>
      <name val="Times New Roman"/>
      <family val="1"/>
    </font>
    <font>
      <i/>
      <sz val="14"/>
      <color theme="1"/>
      <name val="Times New Roman"/>
      <family val="1"/>
    </font>
    <font>
      <sz val="14"/>
      <color theme="1"/>
      <name val="Times New Roman"/>
      <family val="1"/>
      <charset val="163"/>
    </font>
    <font>
      <sz val="13"/>
      <name val="Calibri"/>
      <family val="2"/>
    </font>
    <font>
      <sz val="13"/>
      <name val="Times New Roman"/>
      <family val="1"/>
      <charset val="163"/>
    </font>
    <font>
      <b/>
      <sz val="13"/>
      <name val="Calibri"/>
      <family val="2"/>
    </font>
  </fonts>
  <fills count="28">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bgColor indexed="64"/>
      </patternFill>
    </fill>
    <fill>
      <patternFill patternType="solid">
        <fgColor theme="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right/>
      <top style="thin">
        <color indexed="62"/>
      </top>
      <bottom style="double">
        <color indexed="62"/>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right/>
      <top/>
      <bottom style="medium">
        <color indexed="64"/>
      </bottom>
      <diagonal/>
    </border>
    <border>
      <left/>
      <right/>
      <top/>
      <bottom style="hair">
        <color indexed="64"/>
      </bottom>
      <diagonal/>
    </border>
  </borders>
  <cellStyleXfs count="425">
    <xf numFmtId="0" fontId="0" fillId="0" borderId="0"/>
    <xf numFmtId="168" fontId="43" fillId="0" borderId="0" applyFont="0" applyFill="0" applyBorder="0" applyAlignment="0" applyProtection="0"/>
    <xf numFmtId="0" fontId="44" fillId="0" borderId="0" applyFont="0" applyFill="0" applyBorder="0" applyAlignment="0" applyProtection="0"/>
    <xf numFmtId="169" fontId="43" fillId="0" borderId="0" applyFont="0" applyFill="0" applyBorder="0" applyAlignment="0" applyProtection="0"/>
    <xf numFmtId="40" fontId="44" fillId="0" borderId="0" applyFont="0" applyFill="0" applyBorder="0" applyAlignment="0" applyProtection="0"/>
    <xf numFmtId="38" fontId="44" fillId="0" borderId="0" applyFont="0" applyFill="0" applyBorder="0" applyAlignment="0" applyProtection="0"/>
    <xf numFmtId="171" fontId="45" fillId="0" borderId="0" applyFont="0" applyFill="0" applyBorder="0" applyAlignment="0" applyProtection="0"/>
    <xf numFmtId="0" fontId="46" fillId="0" borderId="0"/>
    <xf numFmtId="0" fontId="47" fillId="2" borderId="0"/>
    <xf numFmtId="0" fontId="48" fillId="2" borderId="0"/>
    <xf numFmtId="0" fontId="48" fillId="2" borderId="0"/>
    <xf numFmtId="0" fontId="48" fillId="2" borderId="0"/>
    <xf numFmtId="0" fontId="48" fillId="2" borderId="0"/>
    <xf numFmtId="0" fontId="47" fillId="2" borderId="0"/>
    <xf numFmtId="0" fontId="49" fillId="2" borderId="0"/>
    <xf numFmtId="0" fontId="48" fillId="2" borderId="0"/>
    <xf numFmtId="0" fontId="48" fillId="2" borderId="0"/>
    <xf numFmtId="0" fontId="48" fillId="2" borderId="0"/>
    <xf numFmtId="0" fontId="48" fillId="2" borderId="0"/>
    <xf numFmtId="0" fontId="49" fillId="2"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1" fillId="2" borderId="0"/>
    <xf numFmtId="0" fontId="48" fillId="2" borderId="0"/>
    <xf numFmtId="0" fontId="48" fillId="2" borderId="0"/>
    <xf numFmtId="0" fontId="48" fillId="2" borderId="0"/>
    <xf numFmtId="0" fontId="48" fillId="2" borderId="0"/>
    <xf numFmtId="0" fontId="51" fillId="2" borderId="0"/>
    <xf numFmtId="0" fontId="52" fillId="0" borderId="0">
      <alignment wrapText="1"/>
    </xf>
    <xf numFmtId="0" fontId="48" fillId="0" borderId="0">
      <alignment wrapText="1"/>
    </xf>
    <xf numFmtId="0" fontId="48" fillId="0" borderId="0">
      <alignment wrapText="1"/>
    </xf>
    <xf numFmtId="0" fontId="48" fillId="0" borderId="0">
      <alignment wrapText="1"/>
    </xf>
    <xf numFmtId="0" fontId="48" fillId="0" borderId="0">
      <alignment wrapText="1"/>
    </xf>
    <xf numFmtId="0" fontId="52" fillId="0" borderId="0">
      <alignment wrapText="1"/>
    </xf>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50" fillId="6" borderId="0" applyNumberFormat="0" applyBorder="0" applyAlignment="0" applyProtection="0"/>
    <xf numFmtId="0" fontId="50" fillId="9" borderId="0" applyNumberFormat="0" applyBorder="0" applyAlignment="0" applyProtection="0"/>
    <xf numFmtId="0" fontId="50" fillId="12"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53" fillId="13" borderId="0" applyNumberFormat="0" applyBorder="0" applyAlignment="0" applyProtection="0"/>
    <xf numFmtId="0" fontId="53" fillId="10" borderId="0" applyNumberFormat="0" applyBorder="0" applyAlignment="0" applyProtection="0"/>
    <xf numFmtId="0" fontId="53" fillId="11"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20" borderId="0" applyNumberFormat="0" applyBorder="0" applyAlignment="0" applyProtection="0"/>
    <xf numFmtId="172" fontId="55" fillId="0" borderId="0" applyFont="0" applyFill="0" applyBorder="0" applyAlignment="0" applyProtection="0"/>
    <xf numFmtId="173" fontId="55" fillId="0" borderId="0" applyFont="0" applyFill="0" applyBorder="0" applyAlignment="0" applyProtection="0"/>
    <xf numFmtId="0" fontId="54" fillId="0" borderId="0" applyFont="0" applyFill="0" applyBorder="0" applyAlignment="0" applyProtection="0"/>
    <xf numFmtId="174" fontId="56" fillId="0" borderId="0" applyFont="0" applyFill="0" applyBorder="0" applyAlignment="0" applyProtection="0"/>
    <xf numFmtId="0" fontId="54" fillId="0" borderId="0" applyFont="0" applyFill="0" applyBorder="0" applyAlignment="0" applyProtection="0"/>
    <xf numFmtId="175" fontId="56" fillId="0" borderId="0" applyFont="0" applyFill="0" applyBorder="0" applyAlignment="0" applyProtection="0"/>
    <xf numFmtId="0" fontId="28" fillId="4" borderId="0" applyNumberFormat="0" applyBorder="0" applyAlignment="0" applyProtection="0"/>
    <xf numFmtId="0" fontId="54" fillId="0" borderId="0"/>
    <xf numFmtId="0" fontId="54" fillId="0" borderId="0"/>
    <xf numFmtId="0" fontId="57" fillId="0" borderId="0"/>
    <xf numFmtId="167" fontId="56" fillId="0" borderId="0" applyFill="0" applyBorder="0" applyAlignment="0"/>
    <xf numFmtId="167" fontId="12" fillId="0" borderId="0" applyFill="0" applyBorder="0" applyAlignment="0"/>
    <xf numFmtId="0" fontId="29" fillId="21" borderId="1" applyNumberFormat="0" applyAlignment="0" applyProtection="0"/>
    <xf numFmtId="0" fontId="30" fillId="22" borderId="2" applyNumberFormat="0" applyAlignment="0" applyProtection="0"/>
    <xf numFmtId="41" fontId="58" fillId="0" borderId="0" applyFont="0" applyFill="0" applyBorder="0" applyAlignment="0" applyProtection="0"/>
    <xf numFmtId="41" fontId="58" fillId="0" borderId="0" applyFont="0" applyFill="0" applyBorder="0" applyAlignment="0" applyProtection="0"/>
    <xf numFmtId="164" fontId="14" fillId="0" borderId="0" applyFont="0" applyFill="0" applyBorder="0" applyAlignment="0" applyProtection="0"/>
    <xf numFmtId="41" fontId="18" fillId="0" borderId="0" applyFont="0" applyFill="0" applyBorder="0" applyAlignment="0" applyProtection="0"/>
    <xf numFmtId="164" fontId="59" fillId="0" borderId="0" applyFont="0" applyFill="0" applyBorder="0" applyAlignment="0" applyProtection="0"/>
    <xf numFmtId="43" fontId="12" fillId="0" borderId="0" applyFont="0" applyFill="0" applyBorder="0" applyAlignment="0" applyProtection="0"/>
    <xf numFmtId="169" fontId="14" fillId="0" borderId="0" applyFont="0" applyFill="0" applyBorder="0" applyAlignment="0" applyProtection="0"/>
    <xf numFmtId="169" fontId="59" fillId="0" borderId="0" applyFont="0" applyFill="0" applyBorder="0" applyAlignment="0" applyProtection="0"/>
    <xf numFmtId="43" fontId="5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56" fillId="0" borderId="0" applyFont="0" applyFill="0" applyBorder="0" applyAlignment="0" applyProtection="0"/>
    <xf numFmtId="43" fontId="12" fillId="0" borderId="0" applyFont="0" applyFill="0" applyBorder="0" applyAlignment="0" applyProtection="0"/>
    <xf numFmtId="175" fontId="60" fillId="0" borderId="0" applyFont="0" applyFill="0" applyBorder="0" applyAlignment="0" applyProtection="0"/>
    <xf numFmtId="175" fontId="9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65" fontId="14"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65" fontId="61" fillId="0" borderId="0" applyFont="0" applyFill="0" applyBorder="0" applyAlignment="0" applyProtection="0"/>
    <xf numFmtId="43" fontId="18" fillId="0" borderId="0" applyFont="0" applyFill="0" applyBorder="0" applyAlignment="0" applyProtection="0"/>
    <xf numFmtId="43" fontId="9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applyFont="0" applyFill="0" applyBorder="0" applyAlignment="0" applyProtection="0"/>
    <xf numFmtId="43" fontId="7" fillId="0" borderId="0" applyFont="0" applyFill="0" applyBorder="0" applyAlignment="0" applyProtection="0"/>
    <xf numFmtId="0" fontId="62" fillId="0" borderId="0" applyFont="0" applyFill="0" applyBorder="0" applyAlignment="0" applyProtection="0"/>
    <xf numFmtId="43" fontId="7" fillId="0" borderId="0" applyFont="0" applyFill="0" applyBorder="0" applyAlignment="0" applyProtection="0"/>
    <xf numFmtId="0" fontId="62" fillId="0" borderId="0" applyFont="0" applyFill="0" applyBorder="0" applyAlignment="0" applyProtection="0"/>
    <xf numFmtId="43" fontId="7" fillId="0" borderId="0" applyFont="0" applyFill="0" applyBorder="0" applyAlignment="0" applyProtection="0"/>
    <xf numFmtId="0" fontId="62" fillId="0" borderId="0" applyFont="0" applyFill="0" applyBorder="0" applyAlignment="0" applyProtection="0"/>
    <xf numFmtId="0" fontId="12" fillId="0" borderId="0" applyFont="0" applyFill="0" applyBorder="0" applyAlignment="0" applyProtection="0"/>
    <xf numFmtId="0" fontId="62" fillId="0" borderId="0" applyFont="0" applyFill="0" applyBorder="0" applyAlignment="0" applyProtection="0"/>
    <xf numFmtId="3" fontId="12" fillId="0" borderId="0" applyFont="0" applyFill="0" applyBorder="0" applyAlignment="0" applyProtection="0"/>
    <xf numFmtId="44" fontId="12" fillId="0" borderId="0" applyFont="0" applyFill="0" applyBorder="0" applyAlignment="0" applyProtection="0"/>
    <xf numFmtId="176" fontId="12" fillId="0" borderId="0" applyFont="0" applyFill="0" applyBorder="0" applyAlignment="0" applyProtection="0"/>
    <xf numFmtId="0" fontId="12" fillId="0" borderId="0" applyFont="0" applyFill="0" applyBorder="0" applyAlignment="0" applyProtection="0"/>
    <xf numFmtId="0" fontId="63" fillId="21" borderId="3" applyNumberFormat="0" applyAlignment="0" applyProtection="0"/>
    <xf numFmtId="0" fontId="64" fillId="8" borderId="1" applyNumberFormat="0" applyAlignment="0" applyProtection="0"/>
    <xf numFmtId="0" fontId="65" fillId="0" borderId="4" applyNumberFormat="0" applyFill="0" applyAlignment="0" applyProtection="0"/>
    <xf numFmtId="0" fontId="66" fillId="0" borderId="5" applyNumberFormat="0" applyFill="0" applyAlignment="0" applyProtection="0"/>
    <xf numFmtId="0" fontId="67" fillId="0" borderId="6" applyNumberFormat="0" applyFill="0" applyAlignment="0" applyProtection="0"/>
    <xf numFmtId="0" fontId="67" fillId="0" borderId="0" applyNumberFormat="0" applyFill="0" applyBorder="0" applyAlignment="0" applyProtection="0"/>
    <xf numFmtId="0" fontId="31" fillId="0" borderId="0" applyNumberFormat="0" applyFill="0" applyBorder="0" applyAlignment="0" applyProtection="0"/>
    <xf numFmtId="2" fontId="12" fillId="0" borderId="0" applyFont="0" applyFill="0" applyBorder="0" applyAlignment="0" applyProtection="0"/>
    <xf numFmtId="0" fontId="12" fillId="23" borderId="7" applyNumberFormat="0" applyFont="0" applyAlignment="0" applyProtection="0"/>
    <xf numFmtId="0" fontId="32" fillId="5" borderId="0" applyNumberFormat="0" applyBorder="0" applyAlignment="0" applyProtection="0"/>
    <xf numFmtId="38" fontId="68" fillId="2" borderId="0" applyNumberFormat="0" applyBorder="0" applyAlignment="0" applyProtection="0"/>
    <xf numFmtId="0" fontId="69" fillId="0" borderId="8" applyNumberFormat="0" applyAlignment="0" applyProtection="0">
      <alignment horizontal="left" vertical="center"/>
    </xf>
    <xf numFmtId="0" fontId="69" fillId="0" borderId="9">
      <alignment horizontal="left" vertical="center"/>
    </xf>
    <xf numFmtId="0" fontId="70" fillId="0" borderId="0" applyNumberFormat="0" applyFill="0" applyBorder="0" applyAlignment="0" applyProtection="0"/>
    <xf numFmtId="0" fontId="33" fillId="0" borderId="4" applyNumberFormat="0" applyFill="0" applyAlignment="0" applyProtection="0"/>
    <xf numFmtId="0" fontId="69" fillId="0" borderId="0" applyNumberFormat="0" applyFill="0" applyBorder="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49" fontId="71" fillId="0" borderId="10">
      <alignment vertical="center"/>
    </xf>
    <xf numFmtId="10" fontId="68" fillId="24" borderId="10" applyNumberFormat="0" applyBorder="0" applyAlignment="0" applyProtection="0"/>
    <xf numFmtId="0" fontId="36" fillId="8" borderId="1" applyNumberFormat="0" applyAlignment="0" applyProtection="0"/>
    <xf numFmtId="0" fontId="72" fillId="22" borderId="2" applyNumberFormat="0" applyAlignment="0" applyProtection="0"/>
    <xf numFmtId="0" fontId="12" fillId="0" borderId="0"/>
    <xf numFmtId="0" fontId="37" fillId="0" borderId="11" applyNumberFormat="0" applyFill="0" applyAlignment="0" applyProtection="0"/>
    <xf numFmtId="177" fontId="56" fillId="0" borderId="12"/>
    <xf numFmtId="177" fontId="12" fillId="0" borderId="12"/>
    <xf numFmtId="0" fontId="73" fillId="0" borderId="0" applyNumberFormat="0" applyFont="0" applyFill="0" applyAlignment="0"/>
    <xf numFmtId="0" fontId="38" fillId="25"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20" borderId="0" applyNumberFormat="0" applyBorder="0" applyAlignment="0" applyProtection="0"/>
    <xf numFmtId="178" fontId="56" fillId="0" borderId="0"/>
    <xf numFmtId="178" fontId="12" fillId="0" borderId="0"/>
    <xf numFmtId="0" fontId="119" fillId="0" borderId="0"/>
    <xf numFmtId="0" fontId="119" fillId="0" borderId="0"/>
    <xf numFmtId="0" fontId="14" fillId="0" borderId="0"/>
    <xf numFmtId="0" fontId="18" fillId="0" borderId="0"/>
    <xf numFmtId="0" fontId="56" fillId="0" borderId="0"/>
    <xf numFmtId="0" fontId="56" fillId="0" borderId="0"/>
    <xf numFmtId="0" fontId="56" fillId="0" borderId="0"/>
    <xf numFmtId="0" fontId="56" fillId="0" borderId="0"/>
    <xf numFmtId="0" fontId="14" fillId="0" borderId="0"/>
    <xf numFmtId="0" fontId="14" fillId="0" borderId="0"/>
    <xf numFmtId="0" fontId="12" fillId="0" borderId="0"/>
    <xf numFmtId="0" fontId="12" fillId="0" borderId="0"/>
    <xf numFmtId="3" fontId="11" fillId="0" borderId="0">
      <alignment vertical="center" wrapText="1"/>
    </xf>
    <xf numFmtId="0" fontId="7" fillId="0" borderId="0"/>
    <xf numFmtId="0" fontId="7" fillId="0" borderId="0"/>
    <xf numFmtId="0" fontId="58" fillId="0" borderId="0"/>
    <xf numFmtId="0" fontId="12" fillId="0" borderId="0"/>
    <xf numFmtId="0" fontId="118" fillId="0" borderId="0"/>
    <xf numFmtId="0" fontId="97" fillId="0" borderId="0"/>
    <xf numFmtId="0" fontId="18" fillId="0" borderId="0"/>
    <xf numFmtId="0" fontId="18" fillId="0" borderId="0"/>
    <xf numFmtId="0" fontId="18" fillId="0" borderId="0"/>
    <xf numFmtId="0" fontId="20" fillId="0" borderId="0"/>
    <xf numFmtId="0" fontId="20" fillId="0" borderId="0"/>
    <xf numFmtId="0" fontId="120" fillId="0" borderId="0"/>
    <xf numFmtId="0" fontId="20" fillId="0" borderId="0"/>
    <xf numFmtId="0" fontId="20" fillId="0" borderId="0"/>
    <xf numFmtId="0" fontId="20" fillId="0" borderId="0"/>
    <xf numFmtId="0" fontId="121" fillId="0" borderId="0"/>
    <xf numFmtId="0" fontId="18" fillId="0" borderId="0"/>
    <xf numFmtId="0" fontId="14" fillId="0" borderId="0"/>
    <xf numFmtId="0" fontId="59" fillId="0" borderId="0"/>
    <xf numFmtId="0" fontId="118" fillId="0" borderId="0"/>
    <xf numFmtId="0" fontId="121" fillId="0" borderId="0"/>
    <xf numFmtId="0" fontId="121" fillId="0" borderId="0"/>
    <xf numFmtId="0" fontId="7" fillId="0" borderId="0"/>
    <xf numFmtId="0" fontId="122" fillId="0" borderId="0"/>
    <xf numFmtId="0" fontId="58" fillId="0" borderId="0"/>
    <xf numFmtId="0" fontId="56" fillId="0" borderId="0"/>
    <xf numFmtId="0" fontId="60" fillId="0" borderId="0"/>
    <xf numFmtId="0" fontId="12" fillId="0" borderId="0"/>
    <xf numFmtId="0" fontId="20" fillId="0" borderId="0"/>
    <xf numFmtId="0" fontId="48" fillId="0" borderId="0"/>
    <xf numFmtId="0" fontId="119" fillId="0" borderId="0"/>
    <xf numFmtId="0" fontId="119" fillId="0" borderId="0"/>
    <xf numFmtId="0" fontId="119" fillId="0" borderId="0"/>
    <xf numFmtId="0" fontId="7" fillId="0" borderId="0"/>
    <xf numFmtId="0" fontId="58" fillId="0" borderId="0"/>
    <xf numFmtId="0" fontId="7" fillId="23" borderId="7" applyNumberFormat="0" applyFont="0" applyAlignment="0" applyProtection="0"/>
    <xf numFmtId="0" fontId="74" fillId="0" borderId="11" applyNumberFormat="0" applyFill="0" applyAlignment="0" applyProtection="0"/>
    <xf numFmtId="0" fontId="39" fillId="21" borderId="3" applyNumberFormat="0" applyAlignment="0" applyProtection="0"/>
    <xf numFmtId="10" fontId="56" fillId="0" borderId="0" applyFont="0" applyFill="0" applyBorder="0" applyAlignment="0" applyProtection="0"/>
    <xf numFmtId="10" fontId="12" fillId="0" borderId="0" applyFont="0" applyFill="0" applyBorder="0" applyAlignment="0" applyProtection="0"/>
    <xf numFmtId="9" fontId="7" fillId="0" borderId="0" applyFont="0" applyFill="0" applyBorder="0" applyAlignment="0" applyProtection="0"/>
    <xf numFmtId="9" fontId="14" fillId="0" borderId="0" applyFont="0" applyFill="0" applyBorder="0" applyAlignment="0" applyProtection="0"/>
    <xf numFmtId="9" fontId="5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61" fillId="0" borderId="0" applyFont="0" applyFill="0" applyBorder="0" applyAlignment="0" applyProtection="0"/>
    <xf numFmtId="0" fontId="40" fillId="0" borderId="0" applyNumberFormat="0" applyFill="0" applyBorder="0" applyAlignment="0" applyProtection="0"/>
    <xf numFmtId="0" fontId="75" fillId="21" borderId="1" applyNumberFormat="0" applyAlignment="0" applyProtection="0"/>
    <xf numFmtId="0" fontId="40" fillId="0" borderId="0" applyNumberFormat="0" applyFill="0" applyBorder="0" applyAlignment="0" applyProtection="0"/>
    <xf numFmtId="0" fontId="76" fillId="0" borderId="13" applyNumberFormat="0" applyFill="0" applyAlignment="0" applyProtection="0"/>
    <xf numFmtId="0" fontId="77" fillId="5" borderId="0" applyNumberFormat="0" applyBorder="0" applyAlignment="0" applyProtection="0"/>
    <xf numFmtId="0" fontId="12" fillId="0" borderId="14" applyNumberFormat="0" applyFont="0" applyFill="0" applyAlignment="0" applyProtection="0"/>
    <xf numFmtId="0" fontId="41" fillId="0" borderId="13" applyNumberFormat="0" applyFill="0" applyAlignment="0" applyProtection="0"/>
    <xf numFmtId="0" fontId="78" fillId="25" borderId="0" applyNumberFormat="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42" fillId="0" borderId="0" applyNumberFormat="0" applyFill="0" applyBorder="0" applyAlignment="0" applyProtection="0"/>
    <xf numFmtId="0" fontId="81" fillId="4" borderId="0" applyNumberFormat="0" applyBorder="0" applyAlignment="0" applyProtection="0"/>
    <xf numFmtId="0" fontId="82" fillId="0" borderId="0" applyNumberFormat="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14" fillId="0" borderId="0">
      <alignment vertical="center"/>
    </xf>
    <xf numFmtId="40" fontId="84" fillId="0" borderId="0" applyFont="0" applyFill="0" applyBorder="0" applyAlignment="0" applyProtection="0"/>
    <xf numFmtId="38" fontId="84"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9" fontId="85" fillId="0" borderId="0" applyFont="0" applyFill="0" applyBorder="0" applyAlignment="0" applyProtection="0"/>
    <xf numFmtId="0" fontId="86" fillId="0" borderId="0"/>
    <xf numFmtId="179" fontId="87" fillId="0" borderId="0" applyFont="0" applyFill="0" applyBorder="0" applyAlignment="0" applyProtection="0"/>
    <xf numFmtId="168" fontId="87" fillId="0" borderId="0" applyFont="0" applyFill="0" applyBorder="0" applyAlignment="0" applyProtection="0"/>
    <xf numFmtId="0" fontId="88" fillId="0" borderId="0"/>
    <xf numFmtId="0" fontId="73" fillId="0" borderId="0"/>
    <xf numFmtId="170" fontId="89" fillId="0" borderId="0" applyFont="0" applyFill="0" applyBorder="0" applyAlignment="0" applyProtection="0"/>
    <xf numFmtId="180" fontId="89" fillId="0" borderId="0" applyFont="0" applyFill="0" applyBorder="0" applyAlignment="0" applyProtection="0"/>
    <xf numFmtId="181" fontId="89" fillId="0" borderId="0" applyFont="0" applyFill="0" applyBorder="0" applyAlignment="0" applyProtection="0"/>
    <xf numFmtId="6" fontId="45" fillId="0" borderId="0" applyFont="0" applyFill="0" applyBorder="0" applyAlignment="0" applyProtection="0"/>
    <xf numFmtId="182" fontId="8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0" fontId="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2" fillId="0" borderId="0"/>
    <xf numFmtId="43" fontId="2" fillId="0" borderId="0" applyFont="0" applyFill="0" applyBorder="0" applyAlignment="0" applyProtection="0"/>
    <xf numFmtId="167" fontId="7" fillId="0" borderId="0" applyFont="0" applyFill="0" applyBorder="0" applyAlignment="0" applyProtection="0"/>
    <xf numFmtId="0" fontId="58" fillId="0" borderId="0" applyNumberFormat="0" applyFill="0" applyBorder="0" applyAlignment="0" applyProtection="0"/>
    <xf numFmtId="3" fontId="137" fillId="0" borderId="10"/>
    <xf numFmtId="169"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0" fontId="12" fillId="0" borderId="0" applyNumberFormat="0" applyFill="0" applyBorder="0" applyAlignment="0" applyProtection="0"/>
    <xf numFmtId="170" fontId="138" fillId="0" borderId="0" applyFont="0" applyFill="0" applyBorder="0" applyAlignment="0" applyProtection="0"/>
    <xf numFmtId="180" fontId="138" fillId="0" borderId="0" applyFont="0" applyFill="0" applyBorder="0" applyAlignment="0" applyProtection="0"/>
    <xf numFmtId="0" fontId="139"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40" fillId="0" borderId="0"/>
    <xf numFmtId="0" fontId="12" fillId="0" borderId="0" applyNumberFormat="0" applyFill="0" applyBorder="0" applyAlignment="0" applyProtection="0"/>
    <xf numFmtId="0" fontId="141" fillId="0" borderId="0"/>
    <xf numFmtId="0" fontId="142" fillId="0" borderId="0"/>
    <xf numFmtId="0" fontId="12" fillId="0" borderId="0"/>
    <xf numFmtId="0" fontId="12" fillId="0" borderId="0"/>
    <xf numFmtId="3" fontId="137" fillId="0" borderId="10"/>
    <xf numFmtId="3" fontId="137" fillId="0" borderId="10"/>
    <xf numFmtId="0" fontId="18" fillId="0" borderId="0"/>
    <xf numFmtId="185" fontId="143" fillId="0" borderId="0" applyFont="0" applyFill="0" applyBorder="0" applyAlignment="0" applyProtection="0"/>
    <xf numFmtId="0" fontId="54" fillId="0" borderId="0" applyFont="0" applyFill="0" applyBorder="0" applyAlignment="0" applyProtection="0"/>
    <xf numFmtId="186" fontId="143" fillId="0" borderId="0" applyFont="0" applyFill="0" applyBorder="0" applyAlignment="0" applyProtection="0"/>
    <xf numFmtId="0" fontId="54" fillId="0" borderId="0" applyFont="0" applyFill="0" applyBorder="0" applyAlignment="0" applyProtection="0"/>
    <xf numFmtId="187" fontId="143" fillId="0" borderId="0" applyFont="0" applyFill="0" applyBorder="0" applyAlignment="0" applyProtection="0"/>
    <xf numFmtId="188" fontId="143" fillId="0" borderId="0" applyFont="0" applyFill="0" applyBorder="0" applyAlignment="0" applyProtection="0"/>
    <xf numFmtId="0" fontId="144" fillId="0" borderId="0"/>
    <xf numFmtId="0" fontId="145" fillId="0" borderId="0"/>
    <xf numFmtId="167" fontId="56" fillId="0" borderId="0" applyFill="0" applyBorder="0" applyAlignment="0"/>
    <xf numFmtId="0" fontId="146" fillId="0" borderId="0"/>
    <xf numFmtId="43" fontId="7" fillId="0" borderId="0" applyFont="0" applyFill="0" applyBorder="0" applyAlignment="0" applyProtection="0"/>
    <xf numFmtId="167" fontId="7" fillId="0" borderId="0" applyFont="0" applyFill="0" applyBorder="0" applyAlignment="0" applyProtection="0"/>
    <xf numFmtId="0" fontId="7" fillId="0" borderId="0" applyFont="0" applyFill="0" applyBorder="0" applyAlignment="0" applyProtection="0"/>
    <xf numFmtId="43" fontId="12" fillId="0" borderId="0" applyFont="0" applyFill="0" applyBorder="0" applyAlignment="0" applyProtection="0"/>
    <xf numFmtId="169" fontId="14" fillId="0" borderId="0" applyFont="0" applyFill="0" applyBorder="0" applyAlignment="0" applyProtection="0"/>
    <xf numFmtId="169" fontId="59"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7" fillId="0" borderId="0" applyFont="0" applyFill="0" applyBorder="0" applyAlignment="0" applyProtection="0"/>
    <xf numFmtId="0" fontId="7"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0" fontId="7" fillId="0" borderId="0" applyFont="0" applyFill="0" applyBorder="0" applyAlignment="0" applyProtection="0"/>
    <xf numFmtId="43" fontId="7" fillId="0" borderId="0" applyFont="0" applyFill="0" applyBorder="0" applyAlignment="0" applyProtection="0"/>
    <xf numFmtId="0" fontId="62" fillId="0" borderId="0" applyFont="0" applyFill="0" applyBorder="0" applyAlignment="0" applyProtection="0"/>
    <xf numFmtId="0" fontId="62" fillId="0" borderId="0" applyFont="0" applyFill="0" applyBorder="0" applyAlignment="0" applyProtection="0"/>
    <xf numFmtId="0" fontId="62" fillId="0" borderId="0" applyFont="0" applyFill="0" applyBorder="0" applyAlignment="0" applyProtection="0"/>
    <xf numFmtId="0" fontId="12" fillId="0" borderId="0" applyFont="0" applyFill="0" applyBorder="0" applyAlignment="0" applyProtection="0"/>
    <xf numFmtId="0" fontId="62" fillId="0" borderId="0" applyFont="0" applyFill="0" applyBorder="0" applyAlignment="0" applyProtection="0"/>
    <xf numFmtId="189" fontId="12" fillId="0" borderId="0" applyFont="0" applyFill="0" applyBorder="0" applyAlignment="0" applyProtection="0"/>
    <xf numFmtId="190" fontId="12" fillId="0" borderId="0" applyFont="0" applyFill="0" applyBorder="0" applyAlignment="0" applyProtection="0"/>
    <xf numFmtId="191" fontId="58" fillId="0" borderId="0" applyFont="0" applyFill="0" applyBorder="0" applyAlignment="0" applyProtection="0"/>
    <xf numFmtId="38" fontId="68" fillId="2" borderId="0" applyNumberFormat="0" applyBorder="0" applyAlignment="0" applyProtection="0"/>
    <xf numFmtId="0" fontId="147" fillId="0" borderId="0">
      <alignment horizontal="left"/>
    </xf>
    <xf numFmtId="192" fontId="148" fillId="0" borderId="0">
      <protection locked="0"/>
    </xf>
    <xf numFmtId="192" fontId="148" fillId="0" borderId="0">
      <protection locked="0"/>
    </xf>
    <xf numFmtId="0" fontId="149" fillId="0" borderId="0" applyNumberFormat="0" applyFill="0" applyBorder="0" applyAlignment="0" applyProtection="0">
      <alignment vertical="top"/>
      <protection locked="0"/>
    </xf>
    <xf numFmtId="10" fontId="68" fillId="24" borderId="10" applyNumberFormat="0" applyBorder="0" applyAlignment="0" applyProtection="0"/>
    <xf numFmtId="0" fontId="7" fillId="0" borderId="0"/>
    <xf numFmtId="0" fontId="73" fillId="0" borderId="0"/>
    <xf numFmtId="0" fontId="12" fillId="0" borderId="0"/>
    <xf numFmtId="0" fontId="7" fillId="0" borderId="0"/>
    <xf numFmtId="38" fontId="142" fillId="0" borderId="0" applyFont="0" applyFill="0" applyBorder="0" applyAlignment="0" applyProtection="0"/>
    <xf numFmtId="4" fontId="150" fillId="0" borderId="0" applyFont="0" applyFill="0" applyBorder="0" applyAlignment="0" applyProtection="0"/>
    <xf numFmtId="38" fontId="142" fillId="0" borderId="0" applyFont="0" applyFill="0" applyBorder="0" applyAlignment="0" applyProtection="0"/>
    <xf numFmtId="40" fontId="142" fillId="0" borderId="0" applyFont="0" applyFill="0" applyBorder="0" applyAlignment="0" applyProtection="0"/>
    <xf numFmtId="0" fontId="151" fillId="0" borderId="30"/>
    <xf numFmtId="177" fontId="56" fillId="0" borderId="12"/>
    <xf numFmtId="193" fontId="142" fillId="0" borderId="0" applyFont="0" applyFill="0" applyBorder="0" applyAlignment="0" applyProtection="0"/>
    <xf numFmtId="194" fontId="152" fillId="0" borderId="0" applyFont="0" applyFill="0" applyBorder="0" applyAlignment="0" applyProtection="0"/>
    <xf numFmtId="178" fontId="56" fillId="0" borderId="0"/>
    <xf numFmtId="0" fontId="119" fillId="0" borderId="0"/>
    <xf numFmtId="0" fontId="1" fillId="0" borderId="0"/>
    <xf numFmtId="0" fontId="119" fillId="0" borderId="0"/>
    <xf numFmtId="0" fontId="7" fillId="0" borderId="0"/>
    <xf numFmtId="0" fontId="153" fillId="0" borderId="0"/>
    <xf numFmtId="0" fontId="7" fillId="0" borderId="0"/>
    <xf numFmtId="0" fontId="58" fillId="0" borderId="0"/>
    <xf numFmtId="0" fontId="7" fillId="0" borderId="0"/>
    <xf numFmtId="0" fontId="12" fillId="0" borderId="0"/>
    <xf numFmtId="0" fontId="7" fillId="0" borderId="0"/>
    <xf numFmtId="0" fontId="120" fillId="0" borderId="0"/>
    <xf numFmtId="0" fontId="2" fillId="0" borderId="0"/>
    <xf numFmtId="0" fontId="154" fillId="0" borderId="0" applyProtection="0"/>
    <xf numFmtId="0" fontId="118"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58" fillId="0" borderId="0"/>
    <xf numFmtId="0" fontId="56" fillId="0" borderId="0"/>
    <xf numFmtId="0" fontId="122" fillId="0" borderId="0"/>
    <xf numFmtId="0" fontId="120" fillId="0" borderId="0"/>
    <xf numFmtId="0" fontId="48" fillId="0" borderId="0"/>
    <xf numFmtId="0" fontId="119" fillId="0" borderId="0"/>
    <xf numFmtId="0" fontId="119" fillId="0" borderId="0"/>
    <xf numFmtId="0" fontId="7" fillId="0" borderId="0"/>
    <xf numFmtId="0" fontId="119" fillId="0" borderId="0"/>
    <xf numFmtId="0" fontId="12" fillId="0" borderId="0"/>
    <xf numFmtId="0" fontId="150" fillId="26" borderId="0"/>
    <xf numFmtId="180" fontId="46" fillId="0" borderId="0" applyFont="0" applyFill="0" applyBorder="0" applyAlignment="0" applyProtection="0"/>
    <xf numFmtId="170" fontId="46" fillId="0" borderId="0" applyFont="0" applyFill="0" applyBorder="0" applyAlignment="0" applyProtection="0"/>
    <xf numFmtId="0" fontId="155" fillId="0" borderId="0" applyNumberFormat="0" applyFill="0" applyBorder="0" applyAlignment="0" applyProtection="0"/>
    <xf numFmtId="0" fontId="58" fillId="0" borderId="0" applyNumberFormat="0" applyFill="0" applyBorder="0" applyAlignment="0" applyProtection="0"/>
    <xf numFmtId="0" fontId="12" fillId="0" borderId="0" applyFont="0" applyFill="0" applyBorder="0" applyAlignment="0" applyProtection="0"/>
    <xf numFmtId="0" fontId="11" fillId="0" borderId="0"/>
    <xf numFmtId="10" fontId="56" fillId="0" borderId="0" applyFont="0" applyFill="0" applyBorder="0" applyAlignment="0" applyProtection="0"/>
    <xf numFmtId="9" fontId="14" fillId="0" borderId="0" applyFont="0" applyFill="0" applyBorder="0" applyAlignment="0" applyProtection="0"/>
    <xf numFmtId="0" fontId="58" fillId="0" borderId="0" applyNumberFormat="0" applyFill="0" applyBorder="0" applyAlignment="0" applyProtection="0"/>
    <xf numFmtId="0" fontId="58" fillId="0" borderId="24">
      <alignment horizontal="center"/>
    </xf>
    <xf numFmtId="0" fontId="18" fillId="0" borderId="0" applyNumberFormat="0" applyFill="0" applyBorder="0" applyAlignment="0" applyProtection="0"/>
    <xf numFmtId="0" fontId="151" fillId="0" borderId="0"/>
    <xf numFmtId="195" fontId="155" fillId="0" borderId="25">
      <alignment horizontal="right" vertical="center"/>
    </xf>
    <xf numFmtId="196" fontId="155" fillId="0" borderId="25">
      <alignment horizontal="center"/>
    </xf>
    <xf numFmtId="0" fontId="155" fillId="0" borderId="0" applyNumberFormat="0" applyFill="0" applyBorder="0" applyAlignment="0" applyProtection="0"/>
    <xf numFmtId="0" fontId="12" fillId="0" borderId="0" applyNumberFormat="0" applyFill="0" applyBorder="0" applyAlignment="0" applyProtection="0"/>
    <xf numFmtId="197" fontId="156" fillId="0" borderId="0" applyFont="0" applyFill="0" applyBorder="0" applyAlignment="0" applyProtection="0"/>
    <xf numFmtId="198" fontId="152" fillId="0" borderId="0" applyFont="0" applyFill="0" applyBorder="0" applyAlignment="0" applyProtection="0"/>
    <xf numFmtId="174" fontId="155" fillId="0" borderId="0"/>
    <xf numFmtId="175" fontId="155" fillId="0" borderId="10"/>
    <xf numFmtId="199" fontId="12" fillId="0" borderId="0" applyFont="0" applyFill="0" applyBorder="0" applyAlignment="0" applyProtection="0"/>
    <xf numFmtId="200" fontId="12" fillId="0" borderId="0" applyFont="0" applyFill="0" applyBorder="0" applyAlignment="0" applyProtection="0"/>
    <xf numFmtId="0" fontId="157" fillId="0" borderId="31"/>
    <xf numFmtId="0" fontId="158" fillId="0" borderId="0" applyFont="0" applyFill="0" applyBorder="0" applyAlignment="0" applyProtection="0"/>
    <xf numFmtId="0" fontId="158" fillId="0" borderId="0" applyFont="0" applyFill="0" applyBorder="0" applyAlignment="0" applyProtection="0"/>
    <xf numFmtId="164" fontId="12" fillId="0" borderId="0" applyFont="0" applyFill="0" applyBorder="0" applyAlignment="0" applyProtection="0"/>
    <xf numFmtId="0" fontId="159" fillId="0" borderId="0"/>
    <xf numFmtId="180" fontId="142" fillId="0" borderId="0" applyNumberFormat="0" applyFont="0" applyFill="0" applyBorder="0" applyAlignment="0" applyProtection="0"/>
    <xf numFmtId="41" fontId="118" fillId="0" borderId="0" applyFont="0" applyFill="0" applyBorder="0" applyAlignment="0" applyProtection="0"/>
  </cellStyleXfs>
  <cellXfs count="385">
    <xf numFmtId="0" fontId="0" fillId="0" borderId="0" xfId="0"/>
    <xf numFmtId="0" fontId="14" fillId="0" borderId="0" xfId="0" applyFont="1"/>
    <xf numFmtId="3" fontId="0" fillId="0" borderId="0" xfId="0" applyNumberFormat="1"/>
    <xf numFmtId="166" fontId="0" fillId="0" borderId="0" xfId="0" applyNumberFormat="1"/>
    <xf numFmtId="0" fontId="0" fillId="0" borderId="10" xfId="0" applyBorder="1"/>
    <xf numFmtId="0" fontId="24" fillId="0" borderId="0" xfId="177" applyFont="1"/>
    <xf numFmtId="0" fontId="25" fillId="0" borderId="0" xfId="177" applyFont="1"/>
    <xf numFmtId="0" fontId="19" fillId="0" borderId="10" xfId="177" applyFont="1" applyFill="1" applyBorder="1" applyAlignment="1">
      <alignment horizontal="center" vertical="center" wrapText="1"/>
    </xf>
    <xf numFmtId="3" fontId="20" fillId="0" borderId="15" xfId="177" applyNumberFormat="1" applyFont="1" applyFill="1" applyBorder="1"/>
    <xf numFmtId="3" fontId="19" fillId="0" borderId="16" xfId="0" applyNumberFormat="1" applyFont="1" applyFill="1" applyBorder="1" applyAlignment="1">
      <alignment horizontal="center" vertical="center" wrapText="1"/>
    </xf>
    <xf numFmtId="0" fontId="91" fillId="0" borderId="0" xfId="0" applyFont="1"/>
    <xf numFmtId="3" fontId="19" fillId="0" borderId="17" xfId="177" applyNumberFormat="1" applyFont="1" applyFill="1" applyBorder="1"/>
    <xf numFmtId="3" fontId="20" fillId="0" borderId="18" xfId="177" applyNumberFormat="1" applyFont="1" applyFill="1" applyBorder="1"/>
    <xf numFmtId="0" fontId="92" fillId="0" borderId="0" xfId="0" applyFont="1" applyBorder="1" applyAlignment="1">
      <alignment horizontal="center"/>
    </xf>
    <xf numFmtId="0" fontId="92" fillId="0" borderId="0" xfId="0" applyFont="1" applyAlignment="1"/>
    <xf numFmtId="0" fontId="91" fillId="0" borderId="19" xfId="0" applyFont="1" applyBorder="1" applyAlignment="1">
      <alignment vertical="center" wrapText="1"/>
    </xf>
    <xf numFmtId="0" fontId="0" fillId="0" borderId="0" xfId="0" applyBorder="1"/>
    <xf numFmtId="166" fontId="91" fillId="0" borderId="0" xfId="0" applyNumberFormat="1" applyFont="1"/>
    <xf numFmtId="0" fontId="20" fillId="0" borderId="0" xfId="0" applyFont="1" applyBorder="1"/>
    <xf numFmtId="43" fontId="94" fillId="0" borderId="0" xfId="108" applyFont="1" applyBorder="1"/>
    <xf numFmtId="43" fontId="0" fillId="0" borderId="0" xfId="0" applyNumberFormat="1" applyBorder="1"/>
    <xf numFmtId="0" fontId="20" fillId="0" borderId="15" xfId="177" applyFont="1" applyFill="1" applyBorder="1" applyAlignment="1">
      <alignment horizontal="center" vertical="center"/>
    </xf>
    <xf numFmtId="0" fontId="19" fillId="0" borderId="17" xfId="177" applyFont="1" applyFill="1" applyBorder="1" applyAlignment="1">
      <alignment horizontal="center" vertical="center"/>
    </xf>
    <xf numFmtId="0" fontId="20" fillId="0" borderId="18" xfId="177" applyFont="1" applyFill="1" applyBorder="1" applyAlignment="1">
      <alignment horizontal="center" vertical="center"/>
    </xf>
    <xf numFmtId="0" fontId="0" fillId="0" borderId="0" xfId="0" applyAlignment="1">
      <alignment horizontal="center" vertical="center"/>
    </xf>
    <xf numFmtId="0" fontId="24" fillId="0" borderId="0" xfId="177" applyFont="1" applyFill="1"/>
    <xf numFmtId="0" fontId="15" fillId="0" borderId="10" xfId="177" applyFont="1" applyFill="1" applyBorder="1" applyAlignment="1">
      <alignment horizontal="center" vertical="center" wrapText="1"/>
    </xf>
    <xf numFmtId="0" fontId="19" fillId="0" borderId="17" xfId="177" applyFont="1" applyFill="1" applyBorder="1" applyAlignment="1">
      <alignment vertical="center" wrapText="1"/>
    </xf>
    <xf numFmtId="0" fontId="20" fillId="0" borderId="15" xfId="177" applyFont="1" applyFill="1" applyBorder="1" applyAlignment="1">
      <alignment vertical="center" wrapText="1"/>
    </xf>
    <xf numFmtId="0" fontId="20" fillId="0" borderId="18" xfId="177" applyFont="1" applyFill="1" applyBorder="1" applyAlignment="1">
      <alignment vertical="center" wrapText="1"/>
    </xf>
    <xf numFmtId="3" fontId="108" fillId="0" borderId="0" xfId="0" applyNumberFormat="1" applyFont="1" applyAlignment="1">
      <alignment vertical="center" wrapText="1"/>
    </xf>
    <xf numFmtId="0" fontId="21" fillId="0" borderId="20" xfId="0" applyFont="1" applyBorder="1" applyAlignment="1">
      <alignment horizontal="center" vertical="center"/>
    </xf>
    <xf numFmtId="0" fontId="20" fillId="0" borderId="20" xfId="0" applyFont="1" applyFill="1" applyBorder="1" applyAlignment="1">
      <alignment vertical="center"/>
    </xf>
    <xf numFmtId="166" fontId="20" fillId="0" borderId="20" xfId="108" applyNumberFormat="1" applyFont="1" applyFill="1" applyBorder="1"/>
    <xf numFmtId="0" fontId="91" fillId="0" borderId="18" xfId="0" applyFont="1" applyBorder="1"/>
    <xf numFmtId="0" fontId="19" fillId="0" borderId="15" xfId="177" applyFont="1" applyFill="1" applyBorder="1" applyAlignment="1">
      <alignment horizontal="center" vertical="center"/>
    </xf>
    <xf numFmtId="0" fontId="19" fillId="0" borderId="15" xfId="0" applyFont="1" applyFill="1" applyBorder="1" applyAlignment="1">
      <alignment vertical="center" wrapText="1"/>
    </xf>
    <xf numFmtId="0" fontId="92" fillId="0" borderId="15" xfId="0" applyFont="1" applyBorder="1" applyAlignment="1">
      <alignment horizontal="center" vertical="center"/>
    </xf>
    <xf numFmtId="0" fontId="20" fillId="0" borderId="15" xfId="0" applyFont="1" applyFill="1" applyBorder="1" applyAlignment="1">
      <alignment vertical="center" wrapText="1"/>
    </xf>
    <xf numFmtId="0" fontId="20" fillId="0" borderId="15" xfId="0" applyFont="1" applyBorder="1" applyAlignment="1">
      <alignment vertical="center" wrapText="1"/>
    </xf>
    <xf numFmtId="0" fontId="20" fillId="0" borderId="15" xfId="0" applyFont="1" applyBorder="1" applyAlignment="1">
      <alignment vertical="center"/>
    </xf>
    <xf numFmtId="0" fontId="19" fillId="0" borderId="15" xfId="0" applyFont="1" applyBorder="1" applyAlignment="1">
      <alignment horizontal="center" vertical="center"/>
    </xf>
    <xf numFmtId="3" fontId="20" fillId="0" borderId="15" xfId="0" applyNumberFormat="1" applyFont="1" applyBorder="1"/>
    <xf numFmtId="0" fontId="19" fillId="0" borderId="15" xfId="0" applyFont="1" applyBorder="1" applyAlignment="1">
      <alignment vertical="center"/>
    </xf>
    <xf numFmtId="166" fontId="19" fillId="0" borderId="15" xfId="0" applyNumberFormat="1" applyFont="1" applyBorder="1"/>
    <xf numFmtId="0" fontId="20" fillId="0" borderId="15" xfId="0" applyFont="1" applyBorder="1" applyAlignment="1">
      <alignment horizontal="center" vertical="center"/>
    </xf>
    <xf numFmtId="0" fontId="20" fillId="0" borderId="15" xfId="0" quotePrefix="1" applyFont="1" applyBorder="1" applyAlignment="1">
      <alignment vertical="center" wrapText="1"/>
    </xf>
    <xf numFmtId="166" fontId="20" fillId="0" borderId="15" xfId="0" applyNumberFormat="1" applyFont="1" applyBorder="1"/>
    <xf numFmtId="166" fontId="20" fillId="0" borderId="15" xfId="108" applyNumberFormat="1" applyFont="1" applyBorder="1"/>
    <xf numFmtId="166" fontId="20" fillId="0" borderId="15" xfId="108" applyNumberFormat="1" applyFont="1" applyBorder="1" applyAlignment="1">
      <alignment wrapText="1"/>
    </xf>
    <xf numFmtId="166" fontId="20" fillId="0" borderId="15" xfId="93" applyNumberFormat="1" applyFont="1" applyBorder="1"/>
    <xf numFmtId="0" fontId="19" fillId="0" borderId="15" xfId="0" applyFont="1" applyBorder="1"/>
    <xf numFmtId="166" fontId="20" fillId="0" borderId="15" xfId="0" applyNumberFormat="1" applyFont="1" applyBorder="1" applyAlignment="1">
      <alignment vertical="center"/>
    </xf>
    <xf numFmtId="0" fontId="20" fillId="0" borderId="15" xfId="0" quotePrefix="1" applyFont="1" applyBorder="1" applyAlignment="1">
      <alignment vertical="center"/>
    </xf>
    <xf numFmtId="0" fontId="21" fillId="0" borderId="15" xfId="0" applyFont="1" applyBorder="1" applyAlignment="1">
      <alignment horizontal="center" vertical="center"/>
    </xf>
    <xf numFmtId="0" fontId="20" fillId="0" borderId="15" xfId="0" applyFont="1" applyFill="1" applyBorder="1" applyAlignment="1">
      <alignment horizontal="left" vertical="center"/>
    </xf>
    <xf numFmtId="166" fontId="20" fillId="0" borderId="15" xfId="108" applyNumberFormat="1" applyFont="1" applyFill="1" applyBorder="1"/>
    <xf numFmtId="0" fontId="20" fillId="0" borderId="15" xfId="0" applyFont="1" applyFill="1" applyBorder="1" applyAlignment="1">
      <alignment horizontal="center" vertical="center"/>
    </xf>
    <xf numFmtId="0" fontId="20" fillId="0" borderId="15" xfId="0" applyFont="1" applyFill="1" applyBorder="1" applyAlignment="1">
      <alignment vertical="center"/>
    </xf>
    <xf numFmtId="3" fontId="19" fillId="0" borderId="15" xfId="177" applyNumberFormat="1" applyFont="1" applyFill="1" applyBorder="1"/>
    <xf numFmtId="3" fontId="24" fillId="0" borderId="15" xfId="177" applyNumberFormat="1" applyFont="1" applyFill="1" applyBorder="1" applyAlignment="1">
      <alignment horizontal="right" vertical="center" wrapText="1"/>
    </xf>
    <xf numFmtId="0" fontId="109" fillId="0" borderId="0" xfId="0" applyFont="1" applyAlignment="1">
      <alignment vertical="center"/>
    </xf>
    <xf numFmtId="0" fontId="110" fillId="0" borderId="0" xfId="0" applyFont="1" applyAlignment="1">
      <alignment vertical="center"/>
    </xf>
    <xf numFmtId="0" fontId="111" fillId="0" borderId="0" xfId="0" applyFont="1" applyAlignment="1">
      <alignment vertical="center"/>
    </xf>
    <xf numFmtId="0" fontId="112" fillId="0" borderId="0" xfId="0" applyFont="1" applyAlignment="1">
      <alignment vertical="center"/>
    </xf>
    <xf numFmtId="0" fontId="13" fillId="0" borderId="0" xfId="192" applyFont="1"/>
    <xf numFmtId="0" fontId="20" fillId="0" borderId="0" xfId="192" applyFont="1"/>
    <xf numFmtId="0" fontId="25" fillId="0" borderId="0" xfId="192" applyFont="1" applyBorder="1" applyAlignment="1">
      <alignment horizontal="center" vertical="center" wrapText="1"/>
    </xf>
    <xf numFmtId="0" fontId="24" fillId="0" borderId="0" xfId="192" applyFont="1"/>
    <xf numFmtId="0" fontId="25" fillId="0" borderId="10" xfId="192" applyFont="1" applyBorder="1" applyAlignment="1">
      <alignment horizontal="center" vertical="center"/>
    </xf>
    <xf numFmtId="0" fontId="25" fillId="0" borderId="10" xfId="192" applyFont="1" applyBorder="1" applyAlignment="1">
      <alignment horizontal="center" vertical="center" wrapText="1"/>
    </xf>
    <xf numFmtId="3" fontId="25" fillId="0" borderId="10" xfId="192" applyNumberFormat="1" applyFont="1" applyBorder="1" applyAlignment="1">
      <alignment horizontal="right" vertical="center" wrapText="1"/>
    </xf>
    <xf numFmtId="0" fontId="24" fillId="0" borderId="10" xfId="192" applyFont="1" applyBorder="1"/>
    <xf numFmtId="0" fontId="24" fillId="0" borderId="12" xfId="192" applyFont="1" applyBorder="1" applyAlignment="1">
      <alignment horizontal="center" vertical="center"/>
    </xf>
    <xf numFmtId="0" fontId="24" fillId="0" borderId="12" xfId="192" applyFont="1" applyBorder="1" applyAlignment="1">
      <alignment horizontal="left" vertical="center" wrapText="1"/>
    </xf>
    <xf numFmtId="3" fontId="24" fillId="0" borderId="12" xfId="192" applyNumberFormat="1" applyFont="1" applyBorder="1" applyAlignment="1">
      <alignment horizontal="right" vertical="center" wrapText="1"/>
    </xf>
    <xf numFmtId="0" fontId="24" fillId="0" borderId="12" xfId="192" applyFont="1" applyBorder="1"/>
    <xf numFmtId="0" fontId="24" fillId="0" borderId="15" xfId="192" applyFont="1" applyBorder="1" applyAlignment="1">
      <alignment horizontal="center" vertical="center"/>
    </xf>
    <xf numFmtId="0" fontId="24" fillId="0" borderId="15" xfId="192" applyFont="1" applyBorder="1" applyAlignment="1">
      <alignment horizontal="left" vertical="center" wrapText="1"/>
    </xf>
    <xf numFmtId="3" fontId="24" fillId="0" borderId="15" xfId="192" applyNumberFormat="1" applyFont="1" applyBorder="1" applyAlignment="1">
      <alignment horizontal="right" vertical="center" wrapText="1"/>
    </xf>
    <xf numFmtId="0" fontId="24" fillId="0" borderId="15" xfId="192" applyFont="1" applyBorder="1"/>
    <xf numFmtId="0" fontId="24" fillId="0" borderId="21" xfId="192" applyFont="1" applyBorder="1" applyAlignment="1">
      <alignment horizontal="center" vertical="center"/>
    </xf>
    <xf numFmtId="0" fontId="24" fillId="0" borderId="21" xfId="192" applyFont="1" applyBorder="1" applyAlignment="1">
      <alignment horizontal="left" vertical="center" wrapText="1"/>
    </xf>
    <xf numFmtId="3" fontId="24" fillId="0" borderId="21" xfId="192" applyNumberFormat="1" applyFont="1" applyBorder="1" applyAlignment="1">
      <alignment horizontal="right" vertical="center" wrapText="1"/>
    </xf>
    <xf numFmtId="0" fontId="24" fillId="0" borderId="21" xfId="192" applyFont="1" applyBorder="1"/>
    <xf numFmtId="0" fontId="25" fillId="0" borderId="10" xfId="192" applyFont="1" applyBorder="1" applyAlignment="1">
      <alignment horizontal="left" vertical="center" wrapText="1"/>
    </xf>
    <xf numFmtId="0" fontId="25" fillId="0" borderId="10" xfId="192" applyFont="1" applyBorder="1"/>
    <xf numFmtId="0" fontId="25" fillId="0" borderId="0" xfId="192" applyFont="1"/>
    <xf numFmtId="3" fontId="25" fillId="0" borderId="20" xfId="192" applyNumberFormat="1" applyFont="1" applyBorder="1" applyAlignment="1">
      <alignment horizontal="right" vertical="center" wrapText="1"/>
    </xf>
    <xf numFmtId="3" fontId="25" fillId="0" borderId="10" xfId="192" applyNumberFormat="1" applyFont="1" applyBorder="1" applyAlignment="1">
      <alignment horizontal="right" vertical="center"/>
    </xf>
    <xf numFmtId="166" fontId="25" fillId="0" borderId="10" xfId="177" applyNumberFormat="1" applyFont="1" applyFill="1" applyBorder="1" applyAlignment="1">
      <alignment vertical="center"/>
    </xf>
    <xf numFmtId="0" fontId="11" fillId="0" borderId="10" xfId="192" applyFont="1" applyBorder="1" applyAlignment="1">
      <alignment vertical="center" wrapText="1"/>
    </xf>
    <xf numFmtId="3" fontId="24" fillId="0" borderId="22" xfId="192" applyNumberFormat="1" applyFont="1" applyBorder="1" applyAlignment="1">
      <alignment horizontal="right" vertical="center"/>
    </xf>
    <xf numFmtId="3" fontId="24" fillId="0" borderId="17" xfId="177" applyNumberFormat="1" applyFont="1" applyFill="1" applyBorder="1" applyAlignment="1">
      <alignment horizontal="right" vertical="center" wrapText="1"/>
    </xf>
    <xf numFmtId="3" fontId="24" fillId="0" borderId="15" xfId="192" applyNumberFormat="1" applyFont="1" applyBorder="1" applyAlignment="1">
      <alignment horizontal="right" vertical="center"/>
    </xf>
    <xf numFmtId="0" fontId="24" fillId="0" borderId="23" xfId="192" applyFont="1" applyBorder="1"/>
    <xf numFmtId="3" fontId="24" fillId="0" borderId="18" xfId="192" applyNumberFormat="1" applyFont="1" applyBorder="1" applyAlignment="1">
      <alignment horizontal="right" vertical="center"/>
    </xf>
    <xf numFmtId="0" fontId="25" fillId="0" borderId="10" xfId="192" applyFont="1" applyBorder="1" applyAlignment="1">
      <alignment horizontal="justify" vertical="center" wrapText="1"/>
    </xf>
    <xf numFmtId="0" fontId="24" fillId="0" borderId="12" xfId="192" applyFont="1" applyBorder="1" applyAlignment="1">
      <alignment vertical="center" wrapText="1"/>
    </xf>
    <xf numFmtId="0" fontId="24" fillId="0" borderId="15" xfId="192" applyFont="1" applyBorder="1" applyAlignment="1">
      <alignment vertical="center" wrapText="1"/>
    </xf>
    <xf numFmtId="0" fontId="24" fillId="0" borderId="21" xfId="192" applyFont="1" applyBorder="1" applyAlignment="1">
      <alignment vertical="center" wrapText="1"/>
    </xf>
    <xf numFmtId="0" fontId="25" fillId="0" borderId="10" xfId="192" applyFont="1" applyBorder="1" applyAlignment="1">
      <alignment vertical="center" wrapText="1"/>
    </xf>
    <xf numFmtId="0" fontId="24" fillId="0" borderId="17" xfId="192" applyFont="1" applyBorder="1" applyAlignment="1">
      <alignment vertical="center" wrapText="1"/>
    </xf>
    <xf numFmtId="3" fontId="24" fillId="0" borderId="17" xfId="192" applyNumberFormat="1" applyFont="1" applyBorder="1" applyAlignment="1">
      <alignment horizontal="right" vertical="center"/>
    </xf>
    <xf numFmtId="3" fontId="24" fillId="0" borderId="21" xfId="192" applyNumberFormat="1" applyFont="1" applyBorder="1" applyAlignment="1">
      <alignment horizontal="right" vertical="center"/>
    </xf>
    <xf numFmtId="0" fontId="24" fillId="0" borderId="12" xfId="192" applyFont="1" applyBorder="1" applyAlignment="1">
      <alignment horizontal="justify" vertical="center" wrapText="1"/>
    </xf>
    <xf numFmtId="3" fontId="24" fillId="0" borderId="12" xfId="192" applyNumberFormat="1" applyFont="1" applyBorder="1" applyAlignment="1">
      <alignment horizontal="right" vertical="center"/>
    </xf>
    <xf numFmtId="0" fontId="24" fillId="0" borderId="15" xfId="192" applyFont="1" applyBorder="1" applyAlignment="1">
      <alignment horizontal="justify" vertical="center" wrapText="1"/>
    </xf>
    <xf numFmtId="0" fontId="24" fillId="0" borderId="18" xfId="192" applyFont="1" applyBorder="1" applyAlignment="1">
      <alignment horizontal="center" vertical="center"/>
    </xf>
    <xf numFmtId="3" fontId="24" fillId="0" borderId="18" xfId="192" applyNumberFormat="1" applyFont="1" applyBorder="1" applyAlignment="1">
      <alignment horizontal="right" vertical="center" wrapText="1"/>
    </xf>
    <xf numFmtId="0" fontId="24" fillId="0" borderId="18" xfId="192" applyFont="1" applyBorder="1"/>
    <xf numFmtId="0" fontId="24" fillId="0" borderId="21" xfId="192" applyFont="1" applyBorder="1" applyAlignment="1">
      <alignment horizontal="justify" vertical="center" wrapText="1"/>
    </xf>
    <xf numFmtId="0" fontId="22" fillId="0" borderId="0" xfId="192" applyFont="1"/>
    <xf numFmtId="0" fontId="19" fillId="0" borderId="0" xfId="192" applyFont="1" applyAlignment="1">
      <alignment horizontal="center"/>
    </xf>
    <xf numFmtId="3" fontId="20" fillId="0" borderId="0" xfId="192" applyNumberFormat="1" applyFont="1"/>
    <xf numFmtId="0" fontId="113" fillId="0" borderId="24" xfId="192" applyFont="1" applyBorder="1" applyAlignment="1">
      <alignment vertical="center" wrapText="1"/>
    </xf>
    <xf numFmtId="0" fontId="25" fillId="0" borderId="20" xfId="192" applyFont="1" applyBorder="1" applyAlignment="1">
      <alignment vertical="center" wrapText="1"/>
    </xf>
    <xf numFmtId="0" fontId="24" fillId="0" borderId="22" xfId="192" applyFont="1" applyBorder="1" applyAlignment="1">
      <alignment horizontal="center" vertical="center"/>
    </xf>
    <xf numFmtId="0" fontId="24" fillId="0" borderId="22" xfId="192" applyFont="1" applyBorder="1" applyAlignment="1">
      <alignment vertical="center" wrapText="1"/>
    </xf>
    <xf numFmtId="0" fontId="24" fillId="0" borderId="18" xfId="192" applyFont="1" applyBorder="1" applyAlignment="1">
      <alignment vertical="center" wrapText="1"/>
    </xf>
    <xf numFmtId="0" fontId="24" fillId="0" borderId="17" xfId="192" applyFont="1" applyBorder="1" applyAlignment="1">
      <alignment horizontal="center" vertical="center"/>
    </xf>
    <xf numFmtId="0" fontId="24" fillId="0" borderId="10" xfId="192" applyFont="1" applyBorder="1" applyAlignment="1">
      <alignment vertical="center"/>
    </xf>
    <xf numFmtId="166" fontId="114" fillId="0" borderId="10" xfId="117" applyNumberFormat="1" applyFont="1" applyBorder="1" applyAlignment="1">
      <alignment horizontal="right" vertical="center"/>
    </xf>
    <xf numFmtId="0" fontId="24" fillId="0" borderId="0" xfId="192" applyFont="1" applyAlignment="1">
      <alignment vertical="center"/>
    </xf>
    <xf numFmtId="0" fontId="25" fillId="0" borderId="0" xfId="177" applyFont="1" applyFill="1"/>
    <xf numFmtId="0" fontId="115" fillId="0" borderId="0" xfId="0" applyFont="1" applyAlignment="1">
      <alignment vertical="center"/>
    </xf>
    <xf numFmtId="0" fontId="116" fillId="0" borderId="0" xfId="0" applyFont="1" applyAlignment="1">
      <alignment vertical="center"/>
    </xf>
    <xf numFmtId="0" fontId="117" fillId="0" borderId="0" xfId="0" applyFont="1"/>
    <xf numFmtId="0" fontId="98" fillId="0" borderId="0" xfId="0" applyFont="1" applyAlignment="1">
      <alignment horizontal="center"/>
    </xf>
    <xf numFmtId="3" fontId="25" fillId="0" borderId="20" xfId="192" applyNumberFormat="1" applyFont="1" applyBorder="1" applyAlignment="1">
      <alignment vertical="center"/>
    </xf>
    <xf numFmtId="3" fontId="24" fillId="0" borderId="12" xfId="192" applyNumberFormat="1" applyFont="1" applyBorder="1" applyAlignment="1">
      <alignment vertical="center"/>
    </xf>
    <xf numFmtId="3" fontId="24" fillId="0" borderId="21" xfId="192" applyNumberFormat="1" applyFont="1" applyBorder="1" applyAlignment="1">
      <alignment vertical="center"/>
    </xf>
    <xf numFmtId="3" fontId="24" fillId="0" borderId="15" xfId="192" applyNumberFormat="1" applyFont="1" applyBorder="1" applyAlignment="1">
      <alignment vertical="center"/>
    </xf>
    <xf numFmtId="0" fontId="24" fillId="0" borderId="18" xfId="192" applyFont="1" applyBorder="1" applyAlignment="1">
      <alignment horizontal="left" vertical="center" wrapText="1"/>
    </xf>
    <xf numFmtId="0" fontId="9" fillId="0" borderId="0" xfId="0" applyFont="1" applyAlignment="1">
      <alignment horizontal="center"/>
    </xf>
    <xf numFmtId="0" fontId="8" fillId="0" borderId="0" xfId="0" applyFont="1"/>
    <xf numFmtId="0" fontId="8" fillId="0" borderId="0" xfId="0" applyFont="1" applyAlignment="1">
      <alignment horizontal="left"/>
    </xf>
    <xf numFmtId="0" fontId="8" fillId="0" borderId="0" xfId="0" applyFont="1" applyAlignment="1"/>
    <xf numFmtId="0" fontId="9"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left" vertical="center" wrapText="1"/>
    </xf>
    <xf numFmtId="0" fontId="9" fillId="0" borderId="10" xfId="0" applyFont="1" applyBorder="1" applyAlignment="1">
      <alignment vertical="center" wrapText="1"/>
    </xf>
    <xf numFmtId="166" fontId="15" fillId="0" borderId="10" xfId="0" applyNumberFormat="1" applyFont="1" applyBorder="1" applyAlignment="1">
      <alignment horizontal="center" vertical="center" wrapText="1"/>
    </xf>
    <xf numFmtId="0" fontId="9" fillId="0" borderId="0" xfId="0" applyFont="1"/>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166" fontId="8" fillId="0" borderId="10" xfId="108" applyNumberFormat="1" applyFont="1" applyBorder="1" applyAlignment="1">
      <alignment vertical="center" wrapText="1"/>
    </xf>
    <xf numFmtId="166" fontId="8" fillId="0" borderId="10" xfId="108" applyNumberFormat="1" applyFont="1" applyBorder="1" applyAlignment="1">
      <alignment horizontal="center" vertical="center" wrapText="1"/>
    </xf>
    <xf numFmtId="0" fontId="8" fillId="0" borderId="10" xfId="108" applyNumberFormat="1" applyFont="1" applyBorder="1" applyAlignment="1">
      <alignment horizontal="center" vertical="center" wrapText="1"/>
    </xf>
    <xf numFmtId="166" fontId="14" fillId="0" borderId="10" xfId="108" applyNumberFormat="1" applyFont="1" applyBorder="1" applyAlignment="1">
      <alignment horizontal="center" vertical="center" wrapText="1"/>
    </xf>
    <xf numFmtId="166"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14" fillId="0" borderId="10" xfId="0" applyFont="1" applyBorder="1" applyAlignment="1">
      <alignment horizontal="center" vertical="center" wrapText="1"/>
    </xf>
    <xf numFmtId="166" fontId="8" fillId="0" borderId="0" xfId="108" applyNumberFormat="1" applyFont="1" applyAlignment="1">
      <alignment horizontal="center" vertical="center" wrapText="1"/>
    </xf>
    <xf numFmtId="166" fontId="9" fillId="0" borderId="10" xfId="108" applyNumberFormat="1" applyFont="1" applyBorder="1" applyAlignment="1">
      <alignment vertical="center" wrapText="1"/>
    </xf>
    <xf numFmtId="166" fontId="9" fillId="0" borderId="10" xfId="108" applyNumberFormat="1" applyFont="1" applyBorder="1" applyAlignment="1">
      <alignment horizontal="center" vertical="center" wrapText="1"/>
    </xf>
    <xf numFmtId="166" fontId="15" fillId="0" borderId="10" xfId="108" applyNumberFormat="1" applyFont="1" applyBorder="1" applyAlignment="1">
      <alignment horizontal="center" vertical="center" wrapText="1"/>
    </xf>
    <xf numFmtId="166" fontId="9" fillId="0" borderId="0" xfId="0" applyNumberFormat="1" applyFont="1" applyAlignment="1">
      <alignment horizontal="center" vertical="center" wrapText="1"/>
    </xf>
    <xf numFmtId="43" fontId="8" fillId="0" borderId="0" xfId="0" applyNumberFormat="1" applyFont="1" applyAlignment="1">
      <alignment horizontal="center" vertical="center" wrapText="1"/>
    </xf>
    <xf numFmtId="0" fontId="8" fillId="0" borderId="0" xfId="0" applyFont="1" applyAlignment="1">
      <alignment horizontal="left" vertical="center" wrapText="1"/>
    </xf>
    <xf numFmtId="166" fontId="8" fillId="0" borderId="0" xfId="108" applyNumberFormat="1" applyFont="1" applyAlignment="1">
      <alignment vertical="center" wrapText="1"/>
    </xf>
    <xf numFmtId="166" fontId="14" fillId="0" borderId="0" xfId="108" applyNumberFormat="1" applyFont="1" applyAlignment="1">
      <alignment horizontal="center" vertical="center" wrapText="1"/>
    </xf>
    <xf numFmtId="0" fontId="8" fillId="0" borderId="0" xfId="0" applyFont="1" applyAlignment="1">
      <alignment vertical="center" wrapText="1"/>
    </xf>
    <xf numFmtId="0" fontId="14" fillId="0" borderId="0" xfId="0" applyFont="1" applyAlignment="1">
      <alignment horizontal="center" vertical="center" wrapText="1"/>
    </xf>
    <xf numFmtId="0" fontId="107" fillId="0" borderId="0" xfId="0" applyFont="1"/>
    <xf numFmtId="3" fontId="102" fillId="0" borderId="10" xfId="0" applyNumberFormat="1" applyFont="1" applyBorder="1" applyAlignment="1">
      <alignment horizontal="center" vertical="center" wrapText="1"/>
    </xf>
    <xf numFmtId="3" fontId="101" fillId="0" borderId="10" xfId="0" applyNumberFormat="1" applyFont="1" applyFill="1" applyBorder="1" applyAlignment="1">
      <alignment horizontal="center" vertical="center" wrapText="1"/>
    </xf>
    <xf numFmtId="3" fontId="101" fillId="0" borderId="10" xfId="0" applyNumberFormat="1" applyFont="1" applyFill="1" applyBorder="1" applyAlignment="1">
      <alignment vertical="center" wrapText="1"/>
    </xf>
    <xf numFmtId="3" fontId="102" fillId="0" borderId="10" xfId="0" applyNumberFormat="1" applyFont="1" applyBorder="1" applyAlignment="1">
      <alignment vertical="center" wrapText="1"/>
    </xf>
    <xf numFmtId="3" fontId="103" fillId="0" borderId="10" xfId="0" applyNumberFormat="1" applyFont="1" applyFill="1" applyBorder="1" applyAlignment="1">
      <alignment horizontal="center" vertical="center" wrapText="1"/>
    </xf>
    <xf numFmtId="3" fontId="103" fillId="0" borderId="10" xfId="0" applyNumberFormat="1" applyFont="1" applyFill="1" applyBorder="1" applyAlignment="1">
      <alignment vertical="center" wrapText="1"/>
    </xf>
    <xf numFmtId="3" fontId="104" fillId="0" borderId="10" xfId="0" applyNumberFormat="1" applyFont="1" applyBorder="1" applyAlignment="1">
      <alignment vertical="center" wrapText="1"/>
    </xf>
    <xf numFmtId="3" fontId="103" fillId="0" borderId="10" xfId="0" applyNumberFormat="1" applyFont="1" applyBorder="1" applyAlignment="1">
      <alignment vertical="center" wrapText="1"/>
    </xf>
    <xf numFmtId="3" fontId="19" fillId="0" borderId="0" xfId="0" applyNumberFormat="1" applyFont="1" applyFill="1" applyBorder="1" applyAlignment="1">
      <alignment horizontal="center" vertical="center" wrapText="1"/>
    </xf>
    <xf numFmtId="3" fontId="17" fillId="0" borderId="0" xfId="0" applyNumberFormat="1" applyFont="1" applyFill="1" applyBorder="1" applyAlignment="1">
      <alignment vertical="center" wrapText="1"/>
    </xf>
    <xf numFmtId="0" fontId="100" fillId="0" borderId="0" xfId="0" applyFont="1" applyAlignment="1">
      <alignment horizontal="center" vertical="center"/>
    </xf>
    <xf numFmtId="3" fontId="93" fillId="0" borderId="0" xfId="0" applyNumberFormat="1" applyFont="1"/>
    <xf numFmtId="1" fontId="125" fillId="0" borderId="0" xfId="284" applyNumberFormat="1" applyFont="1" applyFill="1" applyAlignment="1">
      <alignment vertical="center" wrapText="1"/>
    </xf>
    <xf numFmtId="166" fontId="126" fillId="0" borderId="0" xfId="285" applyNumberFormat="1" applyFont="1" applyFill="1" applyAlignment="1">
      <alignment vertical="center" wrapText="1"/>
    </xf>
    <xf numFmtId="1" fontId="126" fillId="0" borderId="0" xfId="284" applyNumberFormat="1" applyFont="1" applyFill="1" applyAlignment="1">
      <alignment vertical="center" wrapText="1"/>
    </xf>
    <xf numFmtId="1" fontId="126" fillId="0" borderId="0" xfId="284" applyNumberFormat="1" applyFont="1" applyFill="1" applyAlignment="1">
      <alignment horizontal="center" vertical="center" wrapText="1"/>
    </xf>
    <xf numFmtId="1" fontId="125" fillId="0" borderId="0" xfId="284" applyNumberFormat="1" applyFont="1" applyFill="1" applyBorder="1" applyAlignment="1">
      <alignment vertical="center"/>
    </xf>
    <xf numFmtId="1" fontId="128" fillId="0" borderId="0" xfId="284" applyNumberFormat="1" applyFont="1" applyFill="1" applyAlignment="1">
      <alignment vertical="center" wrapText="1"/>
    </xf>
    <xf numFmtId="166" fontId="129" fillId="0" borderId="0" xfId="285" applyNumberFormat="1" applyFont="1" applyFill="1" applyAlignment="1">
      <alignment vertical="center" wrapText="1"/>
    </xf>
    <xf numFmtId="1" fontId="130" fillId="0" borderId="0" xfId="284" applyNumberFormat="1" applyFont="1" applyFill="1" applyAlignment="1">
      <alignment vertical="center" wrapText="1"/>
    </xf>
    <xf numFmtId="3" fontId="128" fillId="0" borderId="0" xfId="284" applyNumberFormat="1" applyFont="1" applyFill="1" applyBorder="1" applyAlignment="1">
      <alignment horizontal="center" vertical="center" wrapText="1"/>
    </xf>
    <xf numFmtId="166" fontId="129" fillId="0" borderId="0" xfId="285" applyNumberFormat="1" applyFont="1" applyFill="1" applyBorder="1" applyAlignment="1">
      <alignment horizontal="center" vertical="center" wrapText="1"/>
    </xf>
    <xf numFmtId="3" fontId="130" fillId="0" borderId="0" xfId="284" applyNumberFormat="1" applyFont="1" applyFill="1" applyBorder="1" applyAlignment="1">
      <alignment horizontal="center" vertical="center" wrapText="1"/>
    </xf>
    <xf numFmtId="3" fontId="25" fillId="0" borderId="24" xfId="284" applyNumberFormat="1" applyFont="1" applyFill="1" applyBorder="1" applyAlignment="1">
      <alignment horizontal="center" vertical="center" wrapText="1"/>
    </xf>
    <xf numFmtId="49" fontId="25" fillId="0" borderId="10" xfId="284" applyNumberFormat="1" applyFont="1" applyFill="1" applyBorder="1" applyAlignment="1">
      <alignment horizontal="center" vertical="center"/>
    </xf>
    <xf numFmtId="1" fontId="131" fillId="0" borderId="10" xfId="284" applyNumberFormat="1" applyFont="1" applyFill="1" applyBorder="1" applyAlignment="1">
      <alignment horizontal="left" vertical="center" wrapText="1"/>
    </xf>
    <xf numFmtId="3" fontId="25" fillId="0" borderId="10" xfId="285" applyNumberFormat="1" applyFont="1" applyFill="1" applyBorder="1" applyAlignment="1">
      <alignment horizontal="center" vertical="center"/>
    </xf>
    <xf numFmtId="184" fontId="24" fillId="0" borderId="10" xfId="285" applyNumberFormat="1" applyFont="1" applyFill="1" applyBorder="1" applyAlignment="1">
      <alignment horizontal="center" vertical="center"/>
    </xf>
    <xf numFmtId="1" fontId="128" fillId="0" borderId="0" xfId="284" applyNumberFormat="1" applyFont="1" applyFill="1" applyAlignment="1">
      <alignment vertical="center"/>
    </xf>
    <xf numFmtId="166" fontId="129" fillId="0" borderId="0" xfId="285" applyNumberFormat="1" applyFont="1" applyFill="1" applyAlignment="1">
      <alignment vertical="center"/>
    </xf>
    <xf numFmtId="1" fontId="129" fillId="0" borderId="0" xfId="284" applyNumberFormat="1" applyFont="1" applyFill="1" applyAlignment="1">
      <alignment vertical="center"/>
    </xf>
    <xf numFmtId="49" fontId="24" fillId="0" borderId="10" xfId="284" applyNumberFormat="1" applyFont="1" applyFill="1" applyBorder="1" applyAlignment="1">
      <alignment horizontal="center" vertical="center"/>
    </xf>
    <xf numFmtId="3" fontId="132" fillId="0" borderId="10" xfId="284" applyNumberFormat="1" applyFont="1" applyFill="1" applyBorder="1" applyAlignment="1">
      <alignment horizontal="left" vertical="center" wrapText="1"/>
    </xf>
    <xf numFmtId="3" fontId="24" fillId="0" borderId="10" xfId="285" applyNumberFormat="1" applyFont="1" applyFill="1" applyBorder="1" applyAlignment="1">
      <alignment horizontal="center" vertical="center"/>
    </xf>
    <xf numFmtId="184" fontId="24" fillId="0" borderId="10" xfId="285" applyNumberFormat="1" applyFont="1" applyFill="1" applyBorder="1" applyAlignment="1">
      <alignment horizontal="center" vertical="center" wrapText="1"/>
    </xf>
    <xf numFmtId="1" fontId="11" fillId="0" borderId="0" xfId="284" applyNumberFormat="1" applyFont="1" applyFill="1" applyAlignment="1">
      <alignment vertical="center"/>
    </xf>
    <xf numFmtId="1" fontId="126" fillId="0" borderId="0" xfId="284" applyNumberFormat="1" applyFont="1" applyFill="1" applyAlignment="1">
      <alignment vertical="center"/>
    </xf>
    <xf numFmtId="1" fontId="24" fillId="0" borderId="10" xfId="284" applyNumberFormat="1" applyFont="1" applyFill="1" applyBorder="1" applyAlignment="1">
      <alignment vertical="center" wrapText="1"/>
    </xf>
    <xf numFmtId="1" fontId="132" fillId="0" borderId="10" xfId="284" applyNumberFormat="1" applyFont="1" applyFill="1" applyBorder="1" applyAlignment="1">
      <alignment horizontal="left" vertical="center" wrapText="1"/>
    </xf>
    <xf numFmtId="1" fontId="24" fillId="0" borderId="10" xfId="284" applyNumberFormat="1" applyFont="1" applyFill="1" applyBorder="1" applyAlignment="1">
      <alignment horizontal="center" vertical="center"/>
    </xf>
    <xf numFmtId="184" fontId="24" fillId="0" borderId="10" xfId="285" applyNumberFormat="1" applyFont="1" applyFill="1" applyBorder="1" applyAlignment="1">
      <alignment horizontal="left" vertical="center" wrapText="1"/>
    </xf>
    <xf numFmtId="0" fontId="132" fillId="0" borderId="10" xfId="282" applyFont="1" applyFill="1" applyBorder="1" applyAlignment="1">
      <alignment horizontal="left" vertical="center" wrapText="1"/>
    </xf>
    <xf numFmtId="1" fontId="25" fillId="0" borderId="10" xfId="284" applyNumberFormat="1" applyFont="1" applyFill="1" applyBorder="1" applyAlignment="1">
      <alignment horizontal="center" vertical="center"/>
    </xf>
    <xf numFmtId="166" fontId="131" fillId="0" borderId="10" xfId="286" applyNumberFormat="1" applyFont="1" applyFill="1" applyBorder="1" applyAlignment="1">
      <alignment horizontal="left" vertical="center" wrapText="1"/>
    </xf>
    <xf numFmtId="3" fontId="25" fillId="0" borderId="10" xfId="284" applyNumberFormat="1" applyFont="1" applyFill="1" applyBorder="1" applyAlignment="1">
      <alignment horizontal="center" vertical="center"/>
    </xf>
    <xf numFmtId="184" fontId="25" fillId="0" borderId="10" xfId="285" applyNumberFormat="1" applyFont="1" applyFill="1" applyBorder="1" applyAlignment="1">
      <alignment vertical="center"/>
    </xf>
    <xf numFmtId="0" fontId="132" fillId="0" borderId="10" xfId="282" applyFont="1" applyFill="1" applyBorder="1" applyAlignment="1">
      <alignment vertical="center"/>
    </xf>
    <xf numFmtId="1" fontId="133" fillId="0" borderId="10" xfId="284" applyNumberFormat="1" applyFont="1" applyFill="1" applyBorder="1" applyAlignment="1">
      <alignment horizontal="center" vertical="center"/>
    </xf>
    <xf numFmtId="0" fontId="134" fillId="0" borderId="10" xfId="282" applyFont="1" applyFill="1" applyBorder="1" applyAlignment="1">
      <alignment vertical="center" wrapText="1"/>
    </xf>
    <xf numFmtId="3" fontId="133" fillId="0" borderId="10" xfId="285" applyNumberFormat="1" applyFont="1" applyFill="1" applyBorder="1" applyAlignment="1">
      <alignment horizontal="center" vertical="center"/>
    </xf>
    <xf numFmtId="1" fontId="126" fillId="0" borderId="0" xfId="284" applyNumberFormat="1" applyFont="1" applyFill="1" applyAlignment="1">
      <alignment horizontal="center" vertical="center"/>
    </xf>
    <xf numFmtId="166" fontId="126" fillId="0" borderId="0" xfId="285" applyNumberFormat="1" applyFont="1" applyFill="1" applyAlignment="1">
      <alignment vertical="center"/>
    </xf>
    <xf numFmtId="184" fontId="126" fillId="0" borderId="0" xfId="285" applyNumberFormat="1" applyFont="1" applyFill="1" applyAlignment="1">
      <alignment horizontal="center" vertical="center"/>
    </xf>
    <xf numFmtId="166" fontId="126" fillId="0" borderId="0" xfId="285" applyNumberFormat="1" applyFont="1" applyFill="1" applyAlignment="1">
      <alignment horizontal="center" vertical="center"/>
    </xf>
    <xf numFmtId="1" fontId="126" fillId="0" borderId="0" xfId="284" applyNumberFormat="1" applyFont="1" applyFill="1" applyAlignment="1">
      <alignment horizontal="right" vertical="center"/>
    </xf>
    <xf numFmtId="166" fontId="126" fillId="0" borderId="0" xfId="285" applyNumberFormat="1" applyFont="1" applyFill="1" applyAlignment="1">
      <alignment horizontal="right" vertical="center"/>
    </xf>
    <xf numFmtId="0" fontId="2" fillId="0" borderId="0" xfId="282"/>
    <xf numFmtId="0" fontId="124" fillId="0" borderId="16" xfId="375" applyFont="1" applyFill="1" applyBorder="1" applyAlignment="1">
      <alignment horizontal="center" wrapText="1"/>
    </xf>
    <xf numFmtId="0" fontId="162" fillId="0" borderId="0" xfId="375" applyFont="1" applyFill="1"/>
    <xf numFmtId="0" fontId="124" fillId="0" borderId="10" xfId="375" applyFont="1" applyFill="1" applyBorder="1" applyAlignment="1">
      <alignment horizontal="center" vertical="center"/>
    </xf>
    <xf numFmtId="166" fontId="124" fillId="0" borderId="10" xfId="285" applyNumberFormat="1" applyFont="1" applyFill="1" applyBorder="1" applyAlignment="1">
      <alignment horizontal="right" vertical="center" wrapText="1"/>
    </xf>
    <xf numFmtId="0" fontId="124" fillId="0" borderId="0" xfId="375" applyFont="1" applyFill="1"/>
    <xf numFmtId="0" fontId="124" fillId="0" borderId="10" xfId="375" applyFont="1" applyFill="1" applyBorder="1" applyAlignment="1">
      <alignment horizontal="left" vertical="center" wrapText="1"/>
    </xf>
    <xf numFmtId="0" fontId="124" fillId="0" borderId="10" xfId="375" applyFont="1" applyFill="1" applyBorder="1" applyAlignment="1">
      <alignment horizontal="left" vertical="center"/>
    </xf>
    <xf numFmtId="166" fontId="124" fillId="0" borderId="10" xfId="375" applyNumberFormat="1" applyFont="1" applyFill="1" applyBorder="1" applyAlignment="1">
      <alignment horizontal="right" vertical="center"/>
    </xf>
    <xf numFmtId="0" fontId="162" fillId="0" borderId="10" xfId="375" applyFont="1" applyFill="1" applyBorder="1" applyAlignment="1">
      <alignment horizontal="center" wrapText="1"/>
    </xf>
    <xf numFmtId="0" fontId="163" fillId="0" borderId="10" xfId="375" applyFont="1" applyFill="1" applyBorder="1" applyAlignment="1">
      <alignment horizontal="left" vertical="center" wrapText="1"/>
    </xf>
    <xf numFmtId="166" fontId="162" fillId="0" borderId="10" xfId="285" applyNumberFormat="1" applyFont="1" applyFill="1" applyBorder="1" applyAlignment="1">
      <alignment horizontal="right" vertical="center" wrapText="1"/>
    </xf>
    <xf numFmtId="0" fontId="163" fillId="0" borderId="0" xfId="375" applyFont="1" applyFill="1"/>
    <xf numFmtId="0" fontId="124" fillId="0" borderId="10" xfId="375" applyFont="1" applyFill="1" applyBorder="1" applyAlignment="1">
      <alignment horizontal="right" vertical="center"/>
    </xf>
    <xf numFmtId="0" fontId="162" fillId="0" borderId="10" xfId="375" applyFont="1" applyFill="1" applyBorder="1" applyAlignment="1">
      <alignment horizontal="right" vertical="center"/>
    </xf>
    <xf numFmtId="166" fontId="124" fillId="0" borderId="10" xfId="285" applyNumberFormat="1" applyFont="1" applyFill="1" applyBorder="1" applyAlignment="1">
      <alignment horizontal="right" vertical="center"/>
    </xf>
    <xf numFmtId="0" fontId="124" fillId="0" borderId="10" xfId="375" applyFont="1" applyFill="1" applyBorder="1" applyAlignment="1">
      <alignment horizontal="center" vertical="center" wrapText="1"/>
    </xf>
    <xf numFmtId="166" fontId="124" fillId="0" borderId="10" xfId="285" applyNumberFormat="1" applyFont="1" applyFill="1" applyBorder="1" applyAlignment="1">
      <alignment horizontal="left" vertical="center" wrapText="1"/>
    </xf>
    <xf numFmtId="0" fontId="124" fillId="0" borderId="10" xfId="375" applyFont="1" applyFill="1" applyBorder="1" applyAlignment="1">
      <alignment horizontal="left"/>
    </xf>
    <xf numFmtId="166" fontId="124" fillId="0" borderId="10" xfId="285" applyNumberFormat="1" applyFont="1" applyFill="1" applyBorder="1" applyAlignment="1">
      <alignment horizontal="right"/>
    </xf>
    <xf numFmtId="0" fontId="163" fillId="0" borderId="10" xfId="375" applyFont="1" applyFill="1" applyBorder="1" applyAlignment="1">
      <alignment horizontal="left" wrapText="1"/>
    </xf>
    <xf numFmtId="166" fontId="162" fillId="0" borderId="10" xfId="285" applyNumberFormat="1" applyFont="1" applyFill="1" applyBorder="1" applyAlignment="1">
      <alignment horizontal="right"/>
    </xf>
    <xf numFmtId="0" fontId="162" fillId="0" borderId="10" xfId="375" applyFont="1" applyFill="1" applyBorder="1" applyAlignment="1">
      <alignment vertical="center" wrapText="1"/>
    </xf>
    <xf numFmtId="0" fontId="162" fillId="0" borderId="10" xfId="375" applyFont="1" applyFill="1" applyBorder="1" applyAlignment="1">
      <alignment horizontal="left" wrapText="1"/>
    </xf>
    <xf numFmtId="0" fontId="163" fillId="0" borderId="10" xfId="375" applyFont="1" applyFill="1" applyBorder="1" applyAlignment="1">
      <alignment horizontal="center" vertical="center"/>
    </xf>
    <xf numFmtId="166" fontId="163" fillId="0" borderId="10" xfId="285" applyNumberFormat="1" applyFont="1" applyFill="1" applyBorder="1" applyAlignment="1">
      <alignment horizontal="right" vertical="center"/>
    </xf>
    <xf numFmtId="0" fontId="163" fillId="0" borderId="10" xfId="375" applyFont="1" applyFill="1" applyBorder="1" applyAlignment="1">
      <alignment horizontal="center" vertical="center" wrapText="1"/>
    </xf>
    <xf numFmtId="166" fontId="163" fillId="0" borderId="10" xfId="285" applyNumberFormat="1" applyFont="1" applyFill="1" applyBorder="1" applyAlignment="1">
      <alignment horizontal="right"/>
    </xf>
    <xf numFmtId="0" fontId="124" fillId="0" borderId="0" xfId="375" applyFont="1" applyFill="1" applyAlignment="1">
      <alignment horizontal="center" vertical="center" wrapText="1"/>
    </xf>
    <xf numFmtId="0" fontId="162" fillId="0" borderId="10" xfId="375" quotePrefix="1" applyFont="1" applyFill="1" applyBorder="1" applyAlignment="1">
      <alignment horizontal="center" vertical="center" wrapText="1"/>
    </xf>
    <xf numFmtId="0" fontId="162" fillId="0" borderId="0" xfId="375" applyFont="1" applyFill="1" applyAlignment="1">
      <alignment horizontal="center" vertical="center" wrapText="1"/>
    </xf>
    <xf numFmtId="0" fontId="124" fillId="0" borderId="10" xfId="375" quotePrefix="1" applyFont="1" applyFill="1" applyBorder="1" applyAlignment="1">
      <alignment horizontal="center" vertical="center" wrapText="1"/>
    </xf>
    <xf numFmtId="166" fontId="163" fillId="0" borderId="10" xfId="375" applyNumberFormat="1" applyFont="1" applyFill="1" applyBorder="1" applyAlignment="1">
      <alignment horizontal="right"/>
    </xf>
    <xf numFmtId="166" fontId="163" fillId="0" borderId="10" xfId="285" applyNumberFormat="1" applyFont="1" applyFill="1" applyBorder="1" applyAlignment="1">
      <alignment horizontal="right" vertical="center" wrapText="1"/>
    </xf>
    <xf numFmtId="0" fontId="163" fillId="0" borderId="0" xfId="375" applyFont="1" applyFill="1" applyAlignment="1">
      <alignment horizontal="center" vertical="center" wrapText="1"/>
    </xf>
    <xf numFmtId="166" fontId="124" fillId="0" borderId="10" xfId="285" applyNumberFormat="1" applyFont="1" applyFill="1" applyBorder="1" applyAlignment="1" applyProtection="1">
      <alignment horizontal="right" vertical="center" wrapText="1"/>
      <protection hidden="1"/>
    </xf>
    <xf numFmtId="0" fontId="162" fillId="0" borderId="0" xfId="375" applyFont="1" applyFill="1" applyAlignment="1" applyProtection="1">
      <alignment horizontal="center" vertical="center" wrapText="1"/>
      <protection locked="0"/>
    </xf>
    <xf numFmtId="0" fontId="124" fillId="0" borderId="10" xfId="375" applyFont="1" applyFill="1" applyBorder="1" applyAlignment="1" applyProtection="1">
      <alignment horizontal="center" vertical="center" wrapText="1"/>
      <protection locked="0"/>
    </xf>
    <xf numFmtId="0" fontId="124" fillId="0" borderId="10" xfId="375" applyFont="1" applyFill="1" applyBorder="1" applyAlignment="1" applyProtection="1">
      <alignment vertical="center" wrapText="1"/>
      <protection locked="0"/>
    </xf>
    <xf numFmtId="0" fontId="124" fillId="0" borderId="0" xfId="375" applyFont="1" applyFill="1" applyAlignment="1" applyProtection="1">
      <alignment horizontal="center" vertical="center" wrapText="1"/>
      <protection locked="0"/>
    </xf>
    <xf numFmtId="0" fontId="162" fillId="0" borderId="10" xfId="375" quotePrefix="1" applyFont="1" applyFill="1" applyBorder="1" applyAlignment="1" applyProtection="1">
      <alignment horizontal="center" vertical="center" wrapText="1"/>
      <protection locked="0"/>
    </xf>
    <xf numFmtId="0" fontId="162" fillId="0" borderId="10" xfId="375" applyFont="1" applyFill="1" applyBorder="1" applyAlignment="1" applyProtection="1">
      <alignment vertical="center" wrapText="1"/>
      <protection locked="0"/>
    </xf>
    <xf numFmtId="166" fontId="162" fillId="0" borderId="10" xfId="285" applyNumberFormat="1" applyFont="1" applyFill="1" applyBorder="1" applyAlignment="1" applyProtection="1">
      <alignment horizontal="right" vertical="center" wrapText="1"/>
      <protection hidden="1"/>
    </xf>
    <xf numFmtId="0" fontId="124" fillId="0" borderId="10" xfId="375" quotePrefix="1" applyFont="1" applyFill="1" applyBorder="1" applyAlignment="1" applyProtection="1">
      <alignment horizontal="center" vertical="center" wrapText="1"/>
      <protection locked="0"/>
    </xf>
    <xf numFmtId="166" fontId="124" fillId="0" borderId="10" xfId="375" applyNumberFormat="1" applyFont="1" applyFill="1" applyBorder="1" applyAlignment="1">
      <alignment horizontal="right" vertical="center" wrapText="1"/>
    </xf>
    <xf numFmtId="166" fontId="124" fillId="0" borderId="10" xfId="375" applyNumberFormat="1" applyFont="1" applyFill="1" applyBorder="1" applyAlignment="1">
      <alignment horizontal="right"/>
    </xf>
    <xf numFmtId="166" fontId="162" fillId="0" borderId="10" xfId="285" applyNumberFormat="1" applyFont="1" applyFill="1" applyBorder="1" applyAlignment="1">
      <alignment horizontal="right" vertical="center"/>
    </xf>
    <xf numFmtId="183" fontId="162" fillId="0" borderId="10" xfId="285" applyNumberFormat="1" applyFont="1" applyFill="1" applyBorder="1" applyAlignment="1">
      <alignment horizontal="right" vertical="center" wrapText="1"/>
    </xf>
    <xf numFmtId="0" fontId="162" fillId="0" borderId="0" xfId="375" applyFont="1" applyFill="1" applyAlignment="1">
      <alignment horizontal="center"/>
    </xf>
    <xf numFmtId="0" fontId="162" fillId="0" borderId="0" xfId="375" applyFont="1" applyFill="1" applyAlignment="1">
      <alignment horizontal="left"/>
    </xf>
    <xf numFmtId="166" fontId="162" fillId="0" borderId="0" xfId="285" applyNumberFormat="1" applyFont="1" applyFill="1" applyAlignment="1">
      <alignment horizontal="right"/>
    </xf>
    <xf numFmtId="0" fontId="162" fillId="0" borderId="10" xfId="375" applyFont="1" applyFill="1" applyBorder="1" applyAlignment="1">
      <alignment horizontal="center" vertical="center" wrapText="1"/>
    </xf>
    <xf numFmtId="0" fontId="162" fillId="0" borderId="10" xfId="375" applyFont="1" applyFill="1" applyBorder="1" applyAlignment="1">
      <alignment horizontal="center" vertical="center"/>
    </xf>
    <xf numFmtId="166" fontId="124" fillId="0" borderId="10" xfId="285" applyNumberFormat="1" applyFont="1" applyFill="1" applyBorder="1" applyAlignment="1">
      <alignment horizontal="center" vertical="center" wrapText="1"/>
    </xf>
    <xf numFmtId="3" fontId="25" fillId="0" borderId="22" xfId="284" applyNumberFormat="1" applyFont="1" applyFill="1" applyBorder="1" applyAlignment="1">
      <alignment horizontal="center" vertical="center" wrapText="1"/>
    </xf>
    <xf numFmtId="3" fontId="25" fillId="0" borderId="20" xfId="284" applyNumberFormat="1" applyFont="1" applyFill="1" applyBorder="1" applyAlignment="1">
      <alignment horizontal="center" vertical="center" wrapText="1"/>
    </xf>
    <xf numFmtId="1" fontId="25" fillId="0" borderId="20" xfId="284" applyNumberFormat="1" applyFont="1" applyFill="1" applyBorder="1" applyAlignment="1">
      <alignment horizontal="center" vertical="center" wrapText="1"/>
    </xf>
    <xf numFmtId="0" fontId="124" fillId="0" borderId="10" xfId="0" applyFont="1" applyFill="1" applyBorder="1" applyAlignment="1">
      <alignment horizontal="left" vertical="center"/>
    </xf>
    <xf numFmtId="0" fontId="124" fillId="0" borderId="10" xfId="0" applyFont="1" applyFill="1" applyBorder="1" applyAlignment="1">
      <alignment horizontal="left" vertical="center" wrapText="1"/>
    </xf>
    <xf numFmtId="0" fontId="161" fillId="0" borderId="10" xfId="0" applyFont="1" applyFill="1" applyBorder="1" applyAlignment="1">
      <alignment horizontal="left" vertical="center"/>
    </xf>
    <xf numFmtId="0" fontId="162" fillId="0" borderId="10" xfId="0" applyFont="1" applyFill="1" applyBorder="1" applyAlignment="1">
      <alignment horizontal="left" vertical="center" wrapText="1"/>
    </xf>
    <xf numFmtId="0" fontId="162" fillId="0" borderId="10" xfId="0" applyFont="1" applyFill="1" applyBorder="1" applyAlignment="1">
      <alignment horizontal="left" vertical="center"/>
    </xf>
    <xf numFmtId="166" fontId="162" fillId="0" borderId="10" xfId="285" applyNumberFormat="1" applyFont="1" applyFill="1" applyBorder="1" applyAlignment="1">
      <alignment horizontal="left" vertical="center" wrapText="1"/>
    </xf>
    <xf numFmtId="0" fontId="165" fillId="0" borderId="10" xfId="375" applyFont="1" applyFill="1" applyBorder="1" applyAlignment="1">
      <alignment horizontal="center" vertical="center"/>
    </xf>
    <xf numFmtId="0" fontId="165" fillId="0" borderId="10" xfId="375" applyFont="1" applyFill="1" applyBorder="1" applyAlignment="1">
      <alignment horizontal="left" vertical="center" wrapText="1"/>
    </xf>
    <xf numFmtId="0" fontId="165" fillId="0" borderId="10" xfId="375" applyFont="1" applyFill="1" applyBorder="1" applyAlignment="1">
      <alignment horizontal="right" vertical="center"/>
    </xf>
    <xf numFmtId="0" fontId="165" fillId="0" borderId="0" xfId="375" applyFont="1" applyFill="1"/>
    <xf numFmtId="0" fontId="165" fillId="0" borderId="10" xfId="375" applyFont="1" applyFill="1" applyBorder="1" applyAlignment="1">
      <alignment horizontal="left" vertical="center"/>
    </xf>
    <xf numFmtId="0" fontId="162" fillId="0" borderId="10" xfId="375" applyFont="1" applyFill="1" applyBorder="1" applyAlignment="1">
      <alignment horizontal="left"/>
    </xf>
    <xf numFmtId="0" fontId="126" fillId="0" borderId="10" xfId="375" applyFont="1" applyFill="1" applyBorder="1" applyAlignment="1">
      <alignment horizontal="left" vertical="center" wrapText="1"/>
    </xf>
    <xf numFmtId="0" fontId="162" fillId="0" borderId="10" xfId="375" applyFont="1" applyFill="1" applyBorder="1" applyAlignment="1">
      <alignment horizontal="left" vertical="center" wrapText="1"/>
    </xf>
    <xf numFmtId="0" fontId="162" fillId="0" borderId="10" xfId="375" applyFont="1" applyFill="1" applyBorder="1" applyAlignment="1">
      <alignment horizontal="left" vertical="center"/>
    </xf>
    <xf numFmtId="0" fontId="162" fillId="0" borderId="10" xfId="375" applyFont="1" applyFill="1" applyBorder="1" applyAlignment="1" applyProtection="1">
      <alignment horizontal="left" vertical="center" wrapText="1"/>
      <protection locked="0"/>
    </xf>
    <xf numFmtId="0" fontId="124" fillId="0" borderId="10" xfId="375" applyFont="1" applyFill="1" applyBorder="1" applyAlignment="1" applyProtection="1">
      <alignment horizontal="left" vertical="center" wrapText="1"/>
      <protection locked="0"/>
    </xf>
    <xf numFmtId="0" fontId="124" fillId="0" borderId="0" xfId="375" applyFont="1" applyFill="1" applyAlignment="1">
      <alignment vertical="center"/>
    </xf>
    <xf numFmtId="0" fontId="164" fillId="0" borderId="10" xfId="375" applyFont="1" applyFill="1" applyBorder="1" applyAlignment="1">
      <alignment horizontal="left" vertical="center" wrapText="1"/>
    </xf>
    <xf numFmtId="0" fontId="163" fillId="0" borderId="10" xfId="375" applyFont="1" applyFill="1" applyBorder="1" applyAlignment="1">
      <alignment horizontal="left" vertical="center"/>
    </xf>
    <xf numFmtId="0" fontId="168" fillId="0" borderId="16" xfId="375" applyFont="1" applyFill="1" applyBorder="1" applyAlignment="1">
      <alignment horizontal="center" vertical="center" wrapText="1"/>
    </xf>
    <xf numFmtId="0" fontId="169" fillId="27" borderId="0" xfId="0" applyFont="1" applyFill="1"/>
    <xf numFmtId="0" fontId="26" fillId="0" borderId="0" xfId="0" applyFont="1" applyFill="1" applyBorder="1" applyAlignment="1">
      <alignment horizontal="center" vertical="center" wrapText="1"/>
    </xf>
    <xf numFmtId="0" fontId="26" fillId="0" borderId="0" xfId="0" applyFont="1" applyFill="1" applyBorder="1" applyAlignment="1">
      <alignment horizontal="right" vertical="center" wrapText="1"/>
    </xf>
    <xf numFmtId="0" fontId="25" fillId="0" borderId="10" xfId="0" applyFont="1" applyFill="1" applyBorder="1" applyAlignment="1">
      <alignment horizontal="center" vertical="center" wrapText="1"/>
    </xf>
    <xf numFmtId="0" fontId="25" fillId="0" borderId="10" xfId="0" applyFont="1" applyFill="1" applyBorder="1" applyAlignment="1">
      <alignment horizontal="left" vertical="center" wrapText="1"/>
    </xf>
    <xf numFmtId="0" fontId="133" fillId="0" borderId="10" xfId="0" applyFont="1" applyFill="1" applyBorder="1" applyAlignment="1">
      <alignment horizontal="center" vertical="center" wrapText="1"/>
    </xf>
    <xf numFmtId="166" fontId="133" fillId="0" borderId="10" xfId="424" applyNumberFormat="1" applyFont="1" applyFill="1" applyBorder="1" applyAlignment="1">
      <alignment vertical="center" wrapText="1"/>
    </xf>
    <xf numFmtId="0" fontId="133" fillId="0" borderId="10"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5" fillId="0" borderId="10" xfId="0" applyFont="1" applyFill="1" applyBorder="1" applyAlignment="1">
      <alignment horizontal="justify" vertical="center" wrapText="1"/>
    </xf>
    <xf numFmtId="0" fontId="24" fillId="0" borderId="10" xfId="0" applyFont="1" applyFill="1" applyBorder="1" applyAlignment="1">
      <alignment horizontal="justify" vertical="center" wrapText="1"/>
    </xf>
    <xf numFmtId="166" fontId="24" fillId="0" borderId="10" xfId="0" applyNumberFormat="1" applyFont="1" applyFill="1" applyBorder="1" applyAlignment="1">
      <alignment horizontal="left" vertical="center" wrapText="1"/>
    </xf>
    <xf numFmtId="0" fontId="171" fillId="27" borderId="0" xfId="0" applyFont="1" applyFill="1"/>
    <xf numFmtId="166" fontId="25" fillId="0" borderId="10" xfId="424" applyNumberFormat="1" applyFont="1" applyFill="1" applyBorder="1" applyAlignment="1">
      <alignment vertical="center" wrapText="1"/>
    </xf>
    <xf numFmtId="166" fontId="171" fillId="27" borderId="0" xfId="0" applyNumberFormat="1" applyFont="1" applyFill="1"/>
    <xf numFmtId="0" fontId="170" fillId="0" borderId="10" xfId="0" applyFont="1" applyFill="1" applyBorder="1" applyAlignment="1">
      <alignment horizontal="center" vertical="center" wrapText="1"/>
    </xf>
    <xf numFmtId="0" fontId="170" fillId="0" borderId="10" xfId="0" applyFont="1" applyFill="1" applyBorder="1" applyAlignment="1">
      <alignment horizontal="left" vertical="center" wrapText="1"/>
    </xf>
    <xf numFmtId="166" fontId="170" fillId="0" borderId="10" xfId="424" applyNumberFormat="1" applyFont="1" applyFill="1" applyBorder="1" applyAlignment="1">
      <alignment vertical="center" wrapText="1"/>
    </xf>
    <xf numFmtId="0" fontId="24" fillId="0" borderId="10" xfId="0" quotePrefix="1" applyFont="1" applyFill="1" applyBorder="1" applyAlignment="1">
      <alignment horizontal="center" vertical="center" wrapText="1"/>
    </xf>
    <xf numFmtId="0" fontId="123" fillId="0" borderId="10" xfId="0" applyFont="1" applyFill="1" applyBorder="1" applyAlignment="1">
      <alignment horizontal="left" vertical="center" wrapText="1"/>
    </xf>
    <xf numFmtId="166" fontId="123" fillId="0" borderId="10" xfId="424" applyNumberFormat="1" applyFont="1" applyFill="1" applyBorder="1" applyAlignment="1">
      <alignment vertical="center" wrapText="1"/>
    </xf>
    <xf numFmtId="0" fontId="169" fillId="27" borderId="0" xfId="0" applyFont="1" applyFill="1" applyBorder="1" applyAlignment="1">
      <alignment horizontal="center" vertical="center"/>
    </xf>
    <xf numFmtId="0" fontId="169" fillId="27" borderId="0" xfId="0" applyFont="1" applyFill="1" applyBorder="1" applyAlignment="1">
      <alignment vertical="center"/>
    </xf>
    <xf numFmtId="166" fontId="25" fillId="27" borderId="0" xfId="0" applyNumberFormat="1" applyFont="1" applyFill="1" applyBorder="1"/>
    <xf numFmtId="0" fontId="169" fillId="27" borderId="0" xfId="0" applyFont="1" applyFill="1" applyBorder="1"/>
    <xf numFmtId="0" fontId="25" fillId="27" borderId="0" xfId="0" applyFont="1" applyFill="1" applyBorder="1" applyAlignment="1">
      <alignment horizontal="center" vertical="center"/>
    </xf>
    <xf numFmtId="0" fontId="169" fillId="27" borderId="0" xfId="0" applyFont="1" applyFill="1" applyAlignment="1">
      <alignment horizontal="center" vertical="center"/>
    </xf>
    <xf numFmtId="0" fontId="169" fillId="27" borderId="0" xfId="0" applyFont="1" applyFill="1" applyAlignment="1">
      <alignment vertical="center"/>
    </xf>
    <xf numFmtId="0" fontId="106" fillId="0" borderId="0" xfId="0" applyFont="1" applyFill="1" applyBorder="1" applyAlignment="1">
      <alignment horizontal="center" vertical="center" wrapText="1"/>
    </xf>
    <xf numFmtId="3" fontId="26" fillId="0" borderId="0" xfId="0" applyNumberFormat="1" applyFont="1" applyFill="1" applyBorder="1" applyAlignment="1">
      <alignment horizontal="center" vertical="center" wrapText="1"/>
    </xf>
    <xf numFmtId="3" fontId="102" fillId="0" borderId="22" xfId="0" applyNumberFormat="1" applyFont="1" applyBorder="1" applyAlignment="1">
      <alignment horizontal="center" vertical="center" wrapText="1"/>
    </xf>
    <xf numFmtId="3" fontId="102" fillId="0" borderId="20" xfId="0" applyNumberFormat="1" applyFont="1" applyBorder="1" applyAlignment="1">
      <alignment horizontal="center" vertical="center" wrapText="1"/>
    </xf>
    <xf numFmtId="3" fontId="102" fillId="0" borderId="25" xfId="0" applyNumberFormat="1" applyFont="1" applyFill="1" applyBorder="1" applyAlignment="1">
      <alignment horizontal="center" vertical="center" wrapText="1"/>
    </xf>
    <xf numFmtId="3" fontId="102" fillId="0" borderId="9" xfId="0" applyNumberFormat="1" applyFont="1" applyFill="1" applyBorder="1" applyAlignment="1">
      <alignment horizontal="center" vertical="center" wrapText="1"/>
    </xf>
    <xf numFmtId="3" fontId="102" fillId="0" borderId="26" xfId="0" applyNumberFormat="1" applyFont="1" applyFill="1" applyBorder="1" applyAlignment="1">
      <alignment horizontal="center" vertical="center" wrapText="1"/>
    </xf>
    <xf numFmtId="3" fontId="23" fillId="0" borderId="16" xfId="0" applyNumberFormat="1" applyFont="1" applyFill="1" applyBorder="1" applyAlignment="1">
      <alignment horizontal="center" vertical="center" wrapText="1"/>
    </xf>
    <xf numFmtId="3" fontId="105" fillId="0" borderId="0" xfId="0" applyNumberFormat="1" applyFont="1" applyFill="1" applyBorder="1" applyAlignment="1">
      <alignment horizontal="center" vertical="center" wrapText="1"/>
    </xf>
    <xf numFmtId="3" fontId="102" fillId="0" borderId="10" xfId="0" applyNumberFormat="1" applyFont="1" applyBorder="1" applyAlignment="1">
      <alignment horizontal="center" vertical="center" wrapText="1"/>
    </xf>
    <xf numFmtId="3" fontId="101" fillId="0" borderId="22" xfId="0" applyNumberFormat="1" applyFont="1" applyFill="1" applyBorder="1" applyAlignment="1">
      <alignment horizontal="center" vertical="center" wrapText="1"/>
    </xf>
    <xf numFmtId="3" fontId="101" fillId="0" borderId="24" xfId="0" applyNumberFormat="1" applyFont="1" applyFill="1" applyBorder="1" applyAlignment="1">
      <alignment horizontal="center" vertical="center" wrapText="1"/>
    </xf>
    <xf numFmtId="3" fontId="101" fillId="0" borderId="20" xfId="0" applyNumberFormat="1" applyFont="1" applyFill="1" applyBorder="1" applyAlignment="1">
      <alignment horizontal="center" vertical="center" wrapText="1"/>
    </xf>
    <xf numFmtId="3" fontId="102" fillId="0" borderId="25" xfId="0" applyNumberFormat="1" applyFont="1" applyBorder="1" applyAlignment="1">
      <alignment horizontal="center" vertical="center" wrapText="1"/>
    </xf>
    <xf numFmtId="3" fontId="102" fillId="0" borderId="9" xfId="0" applyNumberFormat="1" applyFont="1" applyBorder="1" applyAlignment="1">
      <alignment horizontal="center" vertical="center" wrapText="1"/>
    </xf>
    <xf numFmtId="3" fontId="102" fillId="0" borderId="26" xfId="0" applyNumberFormat="1" applyFont="1" applyBorder="1" applyAlignment="1">
      <alignment horizontal="center" vertical="center" wrapText="1"/>
    </xf>
    <xf numFmtId="0" fontId="95" fillId="0" borderId="0" xfId="0" applyFont="1" applyAlignment="1">
      <alignment horizontal="center" vertical="center"/>
    </xf>
    <xf numFmtId="0" fontId="96" fillId="0" borderId="0" xfId="0" applyFont="1" applyAlignment="1">
      <alignment horizontal="center" vertical="center"/>
    </xf>
    <xf numFmtId="0" fontId="19" fillId="0" borderId="27" xfId="177" applyFont="1" applyFill="1" applyBorder="1" applyAlignment="1">
      <alignment horizontal="left" vertical="center" wrapText="1"/>
    </xf>
    <xf numFmtId="0" fontId="19" fillId="0" borderId="28" xfId="177" applyFont="1" applyFill="1" applyBorder="1" applyAlignment="1">
      <alignment horizontal="left" vertical="center" wrapText="1"/>
    </xf>
    <xf numFmtId="0" fontId="100" fillId="0" borderId="0" xfId="0" applyFont="1" applyAlignment="1">
      <alignment horizontal="center" vertical="center"/>
    </xf>
    <xf numFmtId="0" fontId="19" fillId="26" borderId="0" xfId="0" applyFont="1" applyFill="1" applyAlignment="1">
      <alignment horizontal="center" vertical="center" wrapText="1"/>
    </xf>
    <xf numFmtId="0" fontId="24" fillId="0" borderId="22" xfId="192" applyFont="1" applyBorder="1" applyAlignment="1">
      <alignment horizontal="center" vertical="center" wrapText="1"/>
    </xf>
    <xf numFmtId="0" fontId="24" fillId="0" borderId="24" xfId="192" applyFont="1" applyBorder="1" applyAlignment="1">
      <alignment horizontal="center" vertical="center" wrapText="1"/>
    </xf>
    <xf numFmtId="0" fontId="24" fillId="0" borderId="20" xfId="192" applyFont="1" applyBorder="1" applyAlignment="1">
      <alignment horizontal="center" vertical="center" wrapText="1"/>
    </xf>
    <xf numFmtId="0" fontId="99" fillId="0" borderId="0" xfId="0" applyFont="1" applyFill="1" applyBorder="1" applyAlignment="1">
      <alignment horizontal="center" vertical="center" wrapText="1"/>
    </xf>
    <xf numFmtId="0" fontId="25" fillId="0" borderId="0" xfId="192" applyFont="1" applyBorder="1" applyAlignment="1">
      <alignment horizontal="center" vertical="center" wrapText="1"/>
    </xf>
    <xf numFmtId="0" fontId="17" fillId="0" borderId="16" xfId="192" applyFont="1" applyBorder="1" applyAlignment="1">
      <alignment horizontal="center" vertical="center" wrapText="1"/>
    </xf>
    <xf numFmtId="0" fontId="26" fillId="0" borderId="0" xfId="192" applyFont="1" applyBorder="1" applyAlignment="1">
      <alignment horizontal="center" vertical="center" wrapText="1"/>
    </xf>
    <xf numFmtId="0" fontId="9" fillId="0" borderId="0" xfId="0" applyFont="1" applyAlignment="1">
      <alignment horizont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29" xfId="0" applyFont="1" applyBorder="1" applyAlignment="1">
      <alignment horizontal="center" vertical="center" wrapText="1"/>
    </xf>
    <xf numFmtId="0" fontId="25" fillId="27" borderId="0" xfId="0" applyFont="1" applyFill="1" applyBorder="1" applyAlignment="1">
      <alignment horizontal="center" vertical="center"/>
    </xf>
    <xf numFmtId="0" fontId="25" fillId="0" borderId="0" xfId="0" applyFont="1" applyFill="1" applyAlignment="1">
      <alignment horizontal="center"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5" fillId="0" borderId="10" xfId="0" applyFont="1" applyFill="1" applyBorder="1" applyAlignment="1">
      <alignment horizontal="center" vertical="center" wrapText="1"/>
    </xf>
    <xf numFmtId="1" fontId="135" fillId="0" borderId="0" xfId="284" applyNumberFormat="1" applyFont="1" applyFill="1" applyBorder="1" applyAlignment="1">
      <alignment horizontal="center" vertical="center"/>
    </xf>
    <xf numFmtId="1" fontId="136" fillId="0" borderId="0" xfId="284" applyNumberFormat="1" applyFont="1" applyFill="1" applyAlignment="1">
      <alignment horizontal="left" vertical="center" wrapText="1"/>
    </xf>
    <xf numFmtId="1" fontId="126" fillId="0" borderId="0" xfId="284" applyNumberFormat="1" applyFont="1" applyFill="1" applyAlignment="1">
      <alignment horizontal="left" vertical="center" wrapText="1"/>
    </xf>
    <xf numFmtId="1" fontId="124" fillId="0" borderId="0" xfId="284" applyNumberFormat="1" applyFont="1" applyFill="1" applyAlignment="1">
      <alignment horizontal="center" vertical="center" wrapText="1"/>
    </xf>
    <xf numFmtId="1" fontId="25" fillId="0" borderId="0" xfId="284" applyNumberFormat="1" applyFont="1" applyFill="1" applyAlignment="1">
      <alignment horizontal="center" vertical="center" wrapText="1"/>
    </xf>
    <xf numFmtId="1" fontId="160" fillId="0" borderId="16" xfId="284" applyNumberFormat="1" applyFont="1" applyFill="1" applyBorder="1" applyAlignment="1">
      <alignment horizontal="right" vertical="center"/>
    </xf>
    <xf numFmtId="1" fontId="127" fillId="0" borderId="16" xfId="284" applyNumberFormat="1" applyFont="1" applyFill="1" applyBorder="1" applyAlignment="1">
      <alignment horizontal="right" vertical="center"/>
    </xf>
    <xf numFmtId="3" fontId="25" fillId="0" borderId="22" xfId="284" applyNumberFormat="1" applyFont="1" applyFill="1" applyBorder="1" applyAlignment="1">
      <alignment horizontal="center" vertical="center" wrapText="1"/>
    </xf>
    <xf numFmtId="3" fontId="25" fillId="0" borderId="20" xfId="284" applyNumberFormat="1" applyFont="1" applyFill="1" applyBorder="1" applyAlignment="1">
      <alignment horizontal="center" vertical="center" wrapText="1"/>
    </xf>
    <xf numFmtId="1" fontId="25" fillId="0" borderId="22" xfId="284" applyNumberFormat="1" applyFont="1" applyFill="1" applyBorder="1" applyAlignment="1">
      <alignment horizontal="center" vertical="center" wrapText="1"/>
    </xf>
    <xf numFmtId="1" fontId="25" fillId="0" borderId="20" xfId="284" applyNumberFormat="1" applyFont="1" applyFill="1" applyBorder="1" applyAlignment="1">
      <alignment horizontal="center" vertical="center" wrapText="1"/>
    </xf>
    <xf numFmtId="166" fontId="165" fillId="0" borderId="29" xfId="285" applyNumberFormat="1" applyFont="1" applyFill="1" applyBorder="1" applyAlignment="1">
      <alignment horizontal="center" vertical="center"/>
    </xf>
    <xf numFmtId="0" fontId="162" fillId="0" borderId="22" xfId="375" applyFont="1" applyFill="1" applyBorder="1" applyAlignment="1">
      <alignment horizontal="left" vertical="center"/>
    </xf>
    <xf numFmtId="0" fontId="162" fillId="0" borderId="24" xfId="375" applyFont="1" applyFill="1" applyBorder="1" applyAlignment="1">
      <alignment horizontal="left" vertical="center"/>
    </xf>
    <xf numFmtId="0" fontId="162" fillId="0" borderId="20" xfId="375" applyFont="1" applyFill="1" applyBorder="1" applyAlignment="1">
      <alignment horizontal="left" vertical="center"/>
    </xf>
    <xf numFmtId="0" fontId="162" fillId="0" borderId="10" xfId="375" applyFont="1" applyFill="1" applyBorder="1" applyAlignment="1">
      <alignment horizontal="left" vertical="center" wrapText="1"/>
    </xf>
    <xf numFmtId="0" fontId="162" fillId="0" borderId="10" xfId="375" applyFont="1" applyFill="1" applyBorder="1" applyAlignment="1">
      <alignment horizontal="left" vertical="center"/>
    </xf>
    <xf numFmtId="0" fontId="166" fillId="0" borderId="0" xfId="375" applyFont="1" applyFill="1" applyBorder="1" applyAlignment="1">
      <alignment horizontal="center" vertical="center" wrapText="1"/>
    </xf>
  </cellXfs>
  <cellStyles count="425">
    <cellStyle name="          _x000d__x000a_shell=progman.exe_x000d__x000a_m" xfId="287"/>
    <cellStyle name="#,##0" xfId="288"/>
    <cellStyle name="??" xfId="1"/>
    <cellStyle name="?? [0.00]_PRODUCT DETAIL Q1" xfId="2"/>
    <cellStyle name="?? [0]" xfId="3"/>
    <cellStyle name="?? [0] 2" xfId="289"/>
    <cellStyle name="?? 2" xfId="290"/>
    <cellStyle name="?? 3" xfId="291"/>
    <cellStyle name="?? 4" xfId="292"/>
    <cellStyle name="?? 5" xfId="293"/>
    <cellStyle name="?? 6" xfId="294"/>
    <cellStyle name="?? 7" xfId="295"/>
    <cellStyle name="?? 8" xfId="296"/>
    <cellStyle name="?? 9" xfId="297"/>
    <cellStyle name="?_x001d_??%U©÷u&amp;H©÷9_x0008_? s_x000a__x0007__x0001__x0001_" xfId="298"/>
    <cellStyle name="???? [0.00]_PRODUCT DETAIL Q1" xfId="4"/>
    <cellStyle name="????_PRODUCT DETAIL Q1" xfId="5"/>
    <cellStyle name="???[0]_?? DI" xfId="299"/>
    <cellStyle name="???_?? DI" xfId="300"/>
    <cellStyle name="??[0]_BRE" xfId="6"/>
    <cellStyle name="??_ ??? ???? " xfId="301"/>
    <cellStyle name="??A? [0]_ÿÿÿÿÿÿ_1_¢¬???¢â? " xfId="302"/>
    <cellStyle name="??A?_ÿÿÿÿÿÿ_1_¢¬???¢â? " xfId="303"/>
    <cellStyle name="?¡±¢¥?_?¨ù??¢´¢¥_¢¬???¢â? " xfId="304"/>
    <cellStyle name="?ðÇ%U?&amp;H?_x0008_?s_x000a__x0007__x0001__x0001_" xfId="305"/>
    <cellStyle name="_Huong CHI tieu Nhiem vu CTMTQG 2014(1)" xfId="306"/>
    <cellStyle name="_KH.DTC.gd2016-2020 tinh (T2-2015)" xfId="307"/>
    <cellStyle name="•W€_STDFOR" xfId="308"/>
    <cellStyle name="•W_’·Šú‰p•¶" xfId="7"/>
    <cellStyle name="W_STDFOR" xfId="309"/>
    <cellStyle name="0.0" xfId="310"/>
    <cellStyle name="0.00" xfId="311"/>
    <cellStyle name="1" xfId="8"/>
    <cellStyle name="1_Cau thuy dien Ban La (Cu Anh)" xfId="9"/>
    <cellStyle name="1_Cau thuy dien Ban La (Cu Anh) 2" xfId="10"/>
    <cellStyle name="1_Du toan 558 (Km17+508.12 - Km 22)" xfId="11"/>
    <cellStyle name="1_Du toan 558 (Km17+508.12 - Km 22) 2" xfId="12"/>
    <cellStyle name="1_ÿÿÿÿÿ" xfId="13"/>
    <cellStyle name="2" xfId="14"/>
    <cellStyle name="2_Cau thuy dien Ban La (Cu Anh)" xfId="15"/>
    <cellStyle name="2_Cau thuy dien Ban La (Cu Anh) 2" xfId="16"/>
    <cellStyle name="2_Du toan 558 (Km17+508.12 - Km 22)" xfId="17"/>
    <cellStyle name="2_Du toan 558 (Km17+508.12 - Km 22) 2" xfId="18"/>
    <cellStyle name="2_ÿÿÿÿÿ" xfId="19"/>
    <cellStyle name="20% - Accent1 2" xfId="20"/>
    <cellStyle name="20% - Accent2 2" xfId="21"/>
    <cellStyle name="20% - Accent3 2" xfId="22"/>
    <cellStyle name="20% - Accent4 2" xfId="23"/>
    <cellStyle name="20% - Accent5 2" xfId="24"/>
    <cellStyle name="20% - Accent6 2" xfId="25"/>
    <cellStyle name="20% - Nhấn1" xfId="26"/>
    <cellStyle name="20% - Nhấn2" xfId="27"/>
    <cellStyle name="20% - Nhấn3" xfId="28"/>
    <cellStyle name="20% - Nhấn4" xfId="29"/>
    <cellStyle name="20% - Nhấn5" xfId="30"/>
    <cellStyle name="20% - Nhấn6" xfId="31"/>
    <cellStyle name="3" xfId="32"/>
    <cellStyle name="3_Cau thuy dien Ban La (Cu Anh)" xfId="33"/>
    <cellStyle name="3_Cau thuy dien Ban La (Cu Anh) 2" xfId="34"/>
    <cellStyle name="3_Du toan 558 (Km17+508.12 - Km 22)" xfId="35"/>
    <cellStyle name="3_Du toan 558 (Km17+508.12 - Km 22) 2" xfId="36"/>
    <cellStyle name="3_ÿÿÿÿÿ" xfId="37"/>
    <cellStyle name="4" xfId="38"/>
    <cellStyle name="4_Cau thuy dien Ban La (Cu Anh)" xfId="39"/>
    <cellStyle name="4_Cau thuy dien Ban La (Cu Anh) 2" xfId="40"/>
    <cellStyle name="4_Du toan 558 (Km17+508.12 - Km 22)" xfId="41"/>
    <cellStyle name="4_Du toan 558 (Km17+508.12 - Km 22) 2" xfId="42"/>
    <cellStyle name="4_ÿÿÿÿÿ" xfId="43"/>
    <cellStyle name="40% - Accent1 2" xfId="44"/>
    <cellStyle name="40% - Accent2 2" xfId="45"/>
    <cellStyle name="40% - Accent3 2" xfId="46"/>
    <cellStyle name="40% - Accent4 2" xfId="47"/>
    <cellStyle name="40% - Accent5 2" xfId="48"/>
    <cellStyle name="40% - Accent6 2" xfId="49"/>
    <cellStyle name="40% - Nhấn1" xfId="50"/>
    <cellStyle name="40% - Nhấn2" xfId="51"/>
    <cellStyle name="40% - Nhấn3" xfId="52"/>
    <cellStyle name="40% - Nhấn4" xfId="53"/>
    <cellStyle name="40% - Nhấn5" xfId="54"/>
    <cellStyle name="40% - Nhấn6" xfId="55"/>
    <cellStyle name="6" xfId="312"/>
    <cellStyle name="60% - Accent1 2" xfId="56"/>
    <cellStyle name="60% - Accent2 2" xfId="57"/>
    <cellStyle name="60% - Accent3 2" xfId="58"/>
    <cellStyle name="60% - Accent4 2" xfId="59"/>
    <cellStyle name="60% - Accent5 2" xfId="60"/>
    <cellStyle name="60% - Accent6 2" xfId="61"/>
    <cellStyle name="60% - Nhấn1" xfId="62"/>
    <cellStyle name="60% - Nhấn2" xfId="63"/>
    <cellStyle name="60% - Nhấn3" xfId="64"/>
    <cellStyle name="60% - Nhấn4" xfId="65"/>
    <cellStyle name="60% - Nhấn5" xfId="66"/>
    <cellStyle name="60% - Nhấn6" xfId="67"/>
    <cellStyle name="Accent1 2" xfId="68"/>
    <cellStyle name="Accent2 2" xfId="69"/>
    <cellStyle name="Accent3 2" xfId="70"/>
    <cellStyle name="Accent4 2" xfId="71"/>
    <cellStyle name="Accent5 2" xfId="72"/>
    <cellStyle name="Accent6 2" xfId="73"/>
    <cellStyle name="ÅëÈ­ [0]_¿ì¹°Åë" xfId="313"/>
    <cellStyle name="AeE­ [0]_INQUIRY ¿µ¾÷AßAø " xfId="314"/>
    <cellStyle name="ÅëÈ­ [0]_S" xfId="74"/>
    <cellStyle name="ÅëÈ­_¿ì¹°Åë" xfId="315"/>
    <cellStyle name="AeE­_INQUIRY ¿µ¾÷AßAø " xfId="316"/>
    <cellStyle name="ÅëÈ­_S" xfId="75"/>
    <cellStyle name="ÄÞ¸¶ [0]_¿ì¹°Åë" xfId="317"/>
    <cellStyle name="AÞ¸¶ [0]_INQUIRY ¿?¾÷AßAø " xfId="76"/>
    <cellStyle name="ÄÞ¸¶ [0]_S" xfId="77"/>
    <cellStyle name="ÄÞ¸¶_¿ì¹°Åë" xfId="318"/>
    <cellStyle name="AÞ¸¶_INQUIRY ¿?¾÷AßAø " xfId="78"/>
    <cellStyle name="ÄÞ¸¶_S" xfId="79"/>
    <cellStyle name="Bad 2" xfId="80"/>
    <cellStyle name="C?AØ_¿?¾÷CoE² " xfId="81"/>
    <cellStyle name="Ç¥ÁØ_´çÃÊ±¸ÀÔ»ý»ê" xfId="319"/>
    <cellStyle name="C￥AØ_¿μ¾÷CoE² " xfId="82"/>
    <cellStyle name="Ç¥ÁØ_PO0862_bldg_BQ" xfId="320"/>
    <cellStyle name="C￥AØ_Sheet1_¿μ¾÷CoE² " xfId="83"/>
    <cellStyle name="Calc Currency (0)" xfId="84"/>
    <cellStyle name="Calc Currency (0) 2" xfId="85"/>
    <cellStyle name="Calc Currency (0) 3" xfId="321"/>
    <cellStyle name="Calculation 2" xfId="86"/>
    <cellStyle name="category" xfId="322"/>
    <cellStyle name="Check Cell 2" xfId="87"/>
    <cellStyle name="Comma [0] 2" xfId="88"/>
    <cellStyle name="Comma [0] 3" xfId="89"/>
    <cellStyle name="Comma [0] 4" xfId="90"/>
    <cellStyle name="Comma [0] 5" xfId="91"/>
    <cellStyle name="Comma [0] 6" xfId="92"/>
    <cellStyle name="Comma 10" xfId="93"/>
    <cellStyle name="Comma 10 10" xfId="323"/>
    <cellStyle name="Comma 10 10 2" xfId="324"/>
    <cellStyle name="Comma 10 10 3" xfId="286"/>
    <cellStyle name="Comma 10 10 4" xfId="325"/>
    <cellStyle name="Comma 10 2" xfId="326"/>
    <cellStyle name="Comma 11" xfId="94"/>
    <cellStyle name="Comma 11 2" xfId="327"/>
    <cellStyle name="Comma 12" xfId="95"/>
    <cellStyle name="Comma 12 2" xfId="328"/>
    <cellStyle name="Comma 13" xfId="96"/>
    <cellStyle name="Comma 13 2" xfId="329"/>
    <cellStyle name="Comma 14" xfId="97"/>
    <cellStyle name="Comma 14 2" xfId="98"/>
    <cellStyle name="Comma 15" xfId="99"/>
    <cellStyle name="Comma 15 2" xfId="330"/>
    <cellStyle name="Comma 16" xfId="100"/>
    <cellStyle name="Comma 17" xfId="101"/>
    <cellStyle name="Comma 17 2" xfId="102"/>
    <cellStyle name="Comma 17 2 2" xfId="103"/>
    <cellStyle name="Comma 17 2 3" xfId="104"/>
    <cellStyle name="Comma 18" xfId="105"/>
    <cellStyle name="Comma 18 2" xfId="106"/>
    <cellStyle name="Comma 19" xfId="107"/>
    <cellStyle name="Comma 2" xfId="108"/>
    <cellStyle name="Comma 2 2" xfId="109"/>
    <cellStyle name="Comma 2 2 2" xfId="331"/>
    <cellStyle name="Comma 2 2 3" xfId="285"/>
    <cellStyle name="Comma 2 28" xfId="332"/>
    <cellStyle name="Comma 2 3" xfId="110"/>
    <cellStyle name="Comma 2 4" xfId="111"/>
    <cellStyle name="Comma 2 5" xfId="112"/>
    <cellStyle name="Comma 2 6" xfId="333"/>
    <cellStyle name="Comma 20" xfId="113"/>
    <cellStyle name="Comma 21" xfId="114"/>
    <cellStyle name="Comma 22" xfId="115"/>
    <cellStyle name="Comma 23" xfId="116"/>
    <cellStyle name="Comma 24" xfId="117"/>
    <cellStyle name="Comma 24 2" xfId="118"/>
    <cellStyle name="Comma 24 3" xfId="119"/>
    <cellStyle name="Comma 25" xfId="265"/>
    <cellStyle name="Comma 26" xfId="267"/>
    <cellStyle name="Comma 27" xfId="269"/>
    <cellStyle name="Comma 28" xfId="271"/>
    <cellStyle name="Comma 29" xfId="273"/>
    <cellStyle name="Comma 3" xfId="120"/>
    <cellStyle name="Comma 3 2" xfId="121"/>
    <cellStyle name="Comma 3 2 2" xfId="122"/>
    <cellStyle name="Comma 3 2 3" xfId="123"/>
    <cellStyle name="Comma 3 3" xfId="334"/>
    <cellStyle name="Comma 30" xfId="275"/>
    <cellStyle name="Comma 31" xfId="279"/>
    <cellStyle name="Comma 32" xfId="281"/>
    <cellStyle name="Comma 32 2" xfId="283"/>
    <cellStyle name="Comma 33" xfId="424"/>
    <cellStyle name="Comma 4" xfId="124"/>
    <cellStyle name="Comma 4 2" xfId="125"/>
    <cellStyle name="Comma 4 20" xfId="335"/>
    <cellStyle name="Comma 5" xfId="126"/>
    <cellStyle name="Comma 5 2" xfId="127"/>
    <cellStyle name="Comma 5 2 2" xfId="336"/>
    <cellStyle name="Comma 5 3" xfId="337"/>
    <cellStyle name="Comma 6" xfId="128"/>
    <cellStyle name="Comma 6 2" xfId="129"/>
    <cellStyle name="Comma 6 3" xfId="338"/>
    <cellStyle name="Comma 7" xfId="130"/>
    <cellStyle name="Comma 7 2" xfId="339"/>
    <cellStyle name="Comma 8" xfId="131"/>
    <cellStyle name="Comma 8 2" xfId="340"/>
    <cellStyle name="Comma 9" xfId="132"/>
    <cellStyle name="Comma 9 2" xfId="341"/>
    <cellStyle name="Comma0" xfId="133"/>
    <cellStyle name="Currency 2" xfId="134"/>
    <cellStyle name="Currency0" xfId="135"/>
    <cellStyle name="Date" xfId="136"/>
    <cellStyle name="Đầu ra" xfId="137"/>
    <cellStyle name="Đầu vào" xfId="138"/>
    <cellStyle name="Đề mục 1" xfId="139"/>
    <cellStyle name="Đề mục 2" xfId="140"/>
    <cellStyle name="Đề mục 3" xfId="141"/>
    <cellStyle name="Đề mục 4" xfId="142"/>
    <cellStyle name="Dezimal [0]_UXO VII" xfId="342"/>
    <cellStyle name="Dezimal_UXO VII" xfId="343"/>
    <cellStyle name="Euro" xfId="344"/>
    <cellStyle name="Explanatory Text 2" xfId="143"/>
    <cellStyle name="Fixed" xfId="144"/>
    <cellStyle name="Ghi chú" xfId="145"/>
    <cellStyle name="Good 2" xfId="146"/>
    <cellStyle name="Grey" xfId="147"/>
    <cellStyle name="Grey 2" xfId="345"/>
    <cellStyle name="HEADER" xfId="346"/>
    <cellStyle name="Header1" xfId="148"/>
    <cellStyle name="Header2" xfId="149"/>
    <cellStyle name="Heading 1 2" xfId="150"/>
    <cellStyle name="Heading 1 3" xfId="151"/>
    <cellStyle name="Heading 2 2" xfId="152"/>
    <cellStyle name="Heading 2 3" xfId="153"/>
    <cellStyle name="Heading 3 2" xfId="154"/>
    <cellStyle name="Heading 4 2" xfId="155"/>
    <cellStyle name="Heading1" xfId="347"/>
    <cellStyle name="Heading2" xfId="348"/>
    <cellStyle name="Hoa-Scholl" xfId="156"/>
    <cellStyle name="Hyperlink_Nhu%20cau%20KH%202010%20%28ODA%29(1) 2" xfId="349"/>
    <cellStyle name="Input [yellow]" xfId="157"/>
    <cellStyle name="Input [yellow] 2" xfId="350"/>
    <cellStyle name="Input 2" xfId="158"/>
    <cellStyle name="Kiểm tra Ô" xfId="159"/>
    <cellStyle name="Ledger 17 x 11 in" xfId="160"/>
    <cellStyle name="Ledger 17 x 11 in 2" xfId="351"/>
    <cellStyle name="Ledger 17 x 11 in 3" xfId="352"/>
    <cellStyle name="Ledger 17 x 11 in 4" xfId="353"/>
    <cellStyle name="Ledger 17 x 11 in_MTQG" xfId="354"/>
    <cellStyle name="Linked Cell 2" xfId="161"/>
    <cellStyle name="Migliaia (0)_CALPREZZ" xfId="355"/>
    <cellStyle name="Migliaia_ PESO ELETTR." xfId="356"/>
    <cellStyle name="Millares [0]_Well Timing" xfId="357"/>
    <cellStyle name="Millares_Well Timing" xfId="358"/>
    <cellStyle name="Model" xfId="359"/>
    <cellStyle name="moi" xfId="162"/>
    <cellStyle name="moi 2" xfId="163"/>
    <cellStyle name="moi 3" xfId="360"/>
    <cellStyle name="Moneda [0]_Well Timing" xfId="361"/>
    <cellStyle name="Moneda_Well Timing" xfId="362"/>
    <cellStyle name="n" xfId="164"/>
    <cellStyle name="Neutral 2" xfId="165"/>
    <cellStyle name="Nhấn1" xfId="166"/>
    <cellStyle name="Nhấn2" xfId="167"/>
    <cellStyle name="Nhấn3" xfId="168"/>
    <cellStyle name="Nhấn4" xfId="169"/>
    <cellStyle name="Nhấn5" xfId="170"/>
    <cellStyle name="Nhấn6" xfId="171"/>
    <cellStyle name="Normal" xfId="0" builtinId="0"/>
    <cellStyle name="Normal - Style1" xfId="172"/>
    <cellStyle name="Normal - Style1 2" xfId="173"/>
    <cellStyle name="Normal - Style1 3" xfId="363"/>
    <cellStyle name="Normal 10" xfId="174"/>
    <cellStyle name="Normal 10 2" xfId="364"/>
    <cellStyle name="Normal 10 7" xfId="365"/>
    <cellStyle name="Normal 11" xfId="175"/>
    <cellStyle name="Normal 11 2" xfId="366"/>
    <cellStyle name="Normal 12" xfId="176"/>
    <cellStyle name="Normal 13" xfId="177"/>
    <cellStyle name="Normal 14" xfId="178"/>
    <cellStyle name="Normal 15" xfId="179"/>
    <cellStyle name="Normal 16" xfId="180"/>
    <cellStyle name="Normal 17" xfId="181"/>
    <cellStyle name="Normal 18" xfId="182"/>
    <cellStyle name="Normal 18 2" xfId="183"/>
    <cellStyle name="Normal 19" xfId="184"/>
    <cellStyle name="Normal 19 2" xfId="185"/>
    <cellStyle name="Normal 2" xfId="186"/>
    <cellStyle name="Normal 2 2" xfId="187"/>
    <cellStyle name="Normal 2 2 2" xfId="367"/>
    <cellStyle name="Normal 2 2 2 2" xfId="188"/>
    <cellStyle name="Normal 2 23" xfId="368"/>
    <cellStyle name="Normal 2 3" xfId="189"/>
    <cellStyle name="Normal 2 3 2" xfId="369"/>
    <cellStyle name="Normal 2 3 3" xfId="370"/>
    <cellStyle name="Normal 2 3_MTQG" xfId="371"/>
    <cellStyle name="Normal 2 4" xfId="190"/>
    <cellStyle name="Normal 2 4 2" xfId="372"/>
    <cellStyle name="Normal 2 5" xfId="191"/>
    <cellStyle name="Normal 2_Bang bieu" xfId="373"/>
    <cellStyle name="Normal 20" xfId="192"/>
    <cellStyle name="Normal 20 2" xfId="193"/>
    <cellStyle name="Normal 20 3" xfId="194"/>
    <cellStyle name="Normal 20_16.4.13. QD Phan bo Von NTM 2016 (PL)" xfId="195"/>
    <cellStyle name="Normal 21" xfId="196"/>
    <cellStyle name="Normal 22" xfId="197"/>
    <cellStyle name="Normal 23" xfId="198"/>
    <cellStyle name="Normal 23 2" xfId="199"/>
    <cellStyle name="Normal 23 3" xfId="200"/>
    <cellStyle name="Normal 23 4" xfId="201"/>
    <cellStyle name="Normal 23 5" xfId="374"/>
    <cellStyle name="Normal 24" xfId="202"/>
    <cellStyle name="Normal 24 2" xfId="375"/>
    <cellStyle name="Normal 24 3" xfId="277"/>
    <cellStyle name="Normal 24_phu luc ngay 11.4.2016 co TPCP gui UBND tinh kem theo cv so 90 VPDP" xfId="276"/>
    <cellStyle name="Normal 25" xfId="264"/>
    <cellStyle name="Normal 26" xfId="266"/>
    <cellStyle name="Normal 27" xfId="268"/>
    <cellStyle name="Normal 28" xfId="270"/>
    <cellStyle name="Normal 29" xfId="272"/>
    <cellStyle name="Normal 3" xfId="203"/>
    <cellStyle name="Normal 3 2" xfId="204"/>
    <cellStyle name="Normal 3 2 3 2" xfId="376"/>
    <cellStyle name="Normal 3 3" xfId="205"/>
    <cellStyle name="Normal 3 4" xfId="206"/>
    <cellStyle name="Normal 3 4 2" xfId="207"/>
    <cellStyle name="Normal 3 4 3" xfId="208"/>
    <cellStyle name="Normal 3 4_16.4.13. QD Phan bo Von NTM 2016 (PL)" xfId="209"/>
    <cellStyle name="Normal 3 5" xfId="377"/>
    <cellStyle name="Normal 30" xfId="274"/>
    <cellStyle name="Normal 31" xfId="278"/>
    <cellStyle name="Normal 32" xfId="280"/>
    <cellStyle name="Normal 32 2" xfId="282"/>
    <cellStyle name="Normal 33" xfId="378"/>
    <cellStyle name="Normal 34" xfId="379"/>
    <cellStyle name="Normal 35" xfId="380"/>
    <cellStyle name="Normal 36" xfId="381"/>
    <cellStyle name="Normal 37" xfId="382"/>
    <cellStyle name="Normal 38" xfId="383"/>
    <cellStyle name="Normal 39" xfId="384"/>
    <cellStyle name="Normal 4" xfId="210"/>
    <cellStyle name="Normal 4 2" xfId="211"/>
    <cellStyle name="Normal 4 2 2" xfId="385"/>
    <cellStyle name="Normal 4 3" xfId="212"/>
    <cellStyle name="Normal 4 3 2" xfId="386"/>
    <cellStyle name="Normal 4 4" xfId="387"/>
    <cellStyle name="Normal 4_16.4.13. QD Phan bo Von NTM 2016 (PL)" xfId="213"/>
    <cellStyle name="Normal 40" xfId="388"/>
    <cellStyle name="Normal 5" xfId="214"/>
    <cellStyle name="Normal 5 2" xfId="215"/>
    <cellStyle name="Normal 6" xfId="216"/>
    <cellStyle name="Normal 6 2" xfId="389"/>
    <cellStyle name="Normal 7" xfId="217"/>
    <cellStyle name="Normal 7 2" xfId="390"/>
    <cellStyle name="Normal 8" xfId="218"/>
    <cellStyle name="Normal 8 2" xfId="391"/>
    <cellStyle name="Normal 9" xfId="219"/>
    <cellStyle name="Normal 9 2" xfId="220"/>
    <cellStyle name="Normal 9 2 2" xfId="392"/>
    <cellStyle name="Normal 9 3" xfId="393"/>
    <cellStyle name="Normal 9_BieuHD2016-2020Tquang2(OK)" xfId="394"/>
    <cellStyle name="Normal_Bieu mau (CV )" xfId="284"/>
    <cellStyle name="Normal1" xfId="221"/>
    <cellStyle name="Normale_ PESO ELETTR." xfId="395"/>
    <cellStyle name="Note 2" xfId="222"/>
    <cellStyle name="Ô Được nối kết" xfId="223"/>
    <cellStyle name="Œ…‹æØ‚è [0.00]_laroux" xfId="396"/>
    <cellStyle name="Œ…‹æØ‚è_laroux" xfId="397"/>
    <cellStyle name="oft Excel]_x000d__x000a_Comment=The open=/f lines load custom functions into the Paste Function list._x000d__x000a_Maximized=2_x000d__x000a_Basics=1_x000d__x000a_A" xfId="398"/>
    <cellStyle name="oft Excel]_x000d__x000a_Comment=The open=/f lines load custom functions into the Paste Function list._x000d__x000a_Maximized=3_x000d__x000a_Basics=1_x000d__x000a_A" xfId="399"/>
    <cellStyle name="omma [0]_Mktg Prog" xfId="400"/>
    <cellStyle name="ormal_Sheet1_1" xfId="401"/>
    <cellStyle name="Output 2" xfId="224"/>
    <cellStyle name="Percent [2]" xfId="225"/>
    <cellStyle name="Percent [2] 2" xfId="226"/>
    <cellStyle name="Percent [2] 3" xfId="402"/>
    <cellStyle name="Percent 10" xfId="227"/>
    <cellStyle name="Percent 2" xfId="228"/>
    <cellStyle name="Percent 2 2" xfId="403"/>
    <cellStyle name="Percent 3" xfId="229"/>
    <cellStyle name="Percent 4" xfId="230"/>
    <cellStyle name="Percent 4 2" xfId="231"/>
    <cellStyle name="Percent 5" xfId="232"/>
    <cellStyle name="s]_x000d__x000a_spooler=yes_x000d__x000a_load=_x000d__x000a_Beep=yes_x000d__x000a_NullPort=None_x000d__x000a_BorderWidth=3_x000d__x000a_CursorBlinkRate=1200_x000d__x000a_DoubleClickSpeed=452_x000d__x000a_Programs=co" xfId="404"/>
    <cellStyle name="style" xfId="405"/>
    <cellStyle name="Style 1" xfId="406"/>
    <cellStyle name="subhead" xfId="407"/>
    <cellStyle name="T" xfId="408"/>
    <cellStyle name="th" xfId="409"/>
    <cellStyle name="þ_x001d_ð·_x000c_æþ'_x000d_ßþU_x0001_Ø_x0005_ü_x0014__x0007__x0001__x0001_" xfId="410"/>
    <cellStyle name="þ_x001d_ðÇ%Uý—&amp;Hý9_x0008_Ÿ s_x000a__x0007__x0001__x0001_" xfId="411"/>
    <cellStyle name="Tiêu đề" xfId="233"/>
    <cellStyle name="Tính toán" xfId="234"/>
    <cellStyle name="Title 2" xfId="235"/>
    <cellStyle name="Tổng" xfId="236"/>
    <cellStyle name="Tốt" xfId="237"/>
    <cellStyle name="Total 2" xfId="238"/>
    <cellStyle name="Total 3" xfId="239"/>
    <cellStyle name="Trung tính" xfId="240"/>
    <cellStyle name="Valuta (0)_CALPREZZ" xfId="412"/>
    <cellStyle name="Valuta_ PESO ELETTR." xfId="413"/>
    <cellStyle name="Văn bản Cảnh báo" xfId="241"/>
    <cellStyle name="Văn bản Giải thích" xfId="242"/>
    <cellStyle name="viet" xfId="414"/>
    <cellStyle name="viet2" xfId="415"/>
    <cellStyle name="Währung [0]_UXO VII" xfId="416"/>
    <cellStyle name="Währung_UXO VII" xfId="417"/>
    <cellStyle name="Warning Text 2" xfId="243"/>
    <cellStyle name="Xấu" xfId="244"/>
    <cellStyle name="xuan" xfId="245"/>
    <cellStyle name=" [0.00]_ Att. 1- Cover" xfId="246"/>
    <cellStyle name="_ Att. 1- Cover" xfId="247"/>
    <cellStyle name="?_ Att. 1- Cover" xfId="248"/>
    <cellStyle name="똿뗦먛귟 [0.00]_PRODUCT DETAIL Q1" xfId="249"/>
    <cellStyle name="똿뗦먛귟_PRODUCT DETAIL Q1" xfId="250"/>
    <cellStyle name="믅됞 [0.00]_PRODUCT DETAIL Q1" xfId="251"/>
    <cellStyle name="믅됞_PRODUCT DETAIL Q1" xfId="252"/>
    <cellStyle name="백분율_95" xfId="253"/>
    <cellStyle name="뷭?_BOOKSHIP" xfId="254"/>
    <cellStyle name="안건회계법인" xfId="418"/>
    <cellStyle name="콤마 [0]_ 비목별 월별기술 " xfId="419"/>
    <cellStyle name="콤마_ 비목별 월별기술 " xfId="420"/>
    <cellStyle name="통화 [0]_1202" xfId="255"/>
    <cellStyle name="통화_1202" xfId="256"/>
    <cellStyle name="표준_(정보부문)월별인원계획" xfId="257"/>
    <cellStyle name="一般_00Q3902REV.1" xfId="258"/>
    <cellStyle name="千分位[0]_00Q3902REV.1" xfId="259"/>
    <cellStyle name="千分位_00Q3902REV.1" xfId="260"/>
    <cellStyle name="桁区切り_NADUONG BQ (Draft)" xfId="421"/>
    <cellStyle name="標準_BQ（業者）" xfId="422"/>
    <cellStyle name="貨幣 [0]_00Q3902REV.1" xfId="261"/>
    <cellStyle name="貨幣[0]_BRE" xfId="262"/>
    <cellStyle name="貨幣_00Q3902REV.1" xfId="263"/>
    <cellStyle name="通貨_MITSUI1_BQ" xfId="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28"/>
  <sheetViews>
    <sheetView workbookViewId="0">
      <selection activeCell="X4" sqref="X4"/>
    </sheetView>
  </sheetViews>
  <sheetFormatPr defaultRowHeight="15"/>
  <cols>
    <col min="1" max="1" width="0.42578125" customWidth="1"/>
    <col min="2" max="2" width="4.5703125" customWidth="1"/>
    <col min="3" max="4" width="0.85546875" customWidth="1"/>
    <col min="5" max="6" width="1" customWidth="1"/>
    <col min="7" max="8" width="0.5703125" customWidth="1"/>
    <col min="9" max="9" width="0.85546875" customWidth="1"/>
    <col min="10" max="13" width="0.5703125" customWidth="1"/>
    <col min="14" max="14" width="1.140625" customWidth="1"/>
    <col min="15" max="15" width="1.5703125" customWidth="1"/>
    <col min="16" max="16" width="1" customWidth="1"/>
    <col min="17" max="17" width="0.85546875" customWidth="1"/>
    <col min="18" max="18" width="0.5703125" customWidth="1"/>
    <col min="19" max="19" width="0.85546875" customWidth="1"/>
    <col min="20" max="20" width="0.5703125" customWidth="1"/>
    <col min="21" max="21" width="1.42578125" customWidth="1"/>
    <col min="22" max="23" width="0" hidden="1" customWidth="1"/>
  </cols>
  <sheetData>
    <row r="1" spans="1:21" ht="10.5" customHeight="1">
      <c r="A1" s="328"/>
      <c r="B1" s="328"/>
      <c r="C1" s="328"/>
      <c r="D1" s="328"/>
      <c r="E1" s="328"/>
      <c r="F1" s="328"/>
      <c r="G1" s="328"/>
      <c r="H1" s="328"/>
      <c r="I1" s="328"/>
      <c r="J1" s="328"/>
      <c r="K1" s="328"/>
      <c r="L1" s="328"/>
      <c r="M1" s="328"/>
      <c r="N1" s="328"/>
      <c r="O1" s="328"/>
      <c r="P1" s="328"/>
      <c r="Q1" s="328"/>
      <c r="R1" s="328"/>
      <c r="S1" s="328"/>
      <c r="T1" s="328"/>
      <c r="U1" s="328"/>
    </row>
    <row r="2" spans="1:21" ht="19.5" customHeight="1">
      <c r="A2" s="336" t="s">
        <v>78</v>
      </c>
      <c r="B2" s="336"/>
      <c r="C2" s="336"/>
      <c r="D2" s="336"/>
      <c r="E2" s="336"/>
      <c r="F2" s="336"/>
      <c r="G2" s="336"/>
      <c r="H2" s="336"/>
      <c r="I2" s="336"/>
      <c r="J2" s="336"/>
      <c r="K2" s="336"/>
      <c r="L2" s="336"/>
      <c r="M2" s="336"/>
      <c r="N2" s="336"/>
      <c r="O2" s="336"/>
      <c r="P2" s="336"/>
      <c r="Q2" s="336"/>
      <c r="R2" s="336"/>
      <c r="S2" s="336"/>
      <c r="T2" s="336"/>
      <c r="U2" s="336"/>
    </row>
    <row r="3" spans="1:21" ht="9.75" customHeight="1">
      <c r="A3" s="329"/>
      <c r="B3" s="329"/>
      <c r="C3" s="329"/>
      <c r="D3" s="329"/>
      <c r="E3" s="329"/>
      <c r="F3" s="329"/>
      <c r="G3" s="329"/>
      <c r="H3" s="329"/>
      <c r="I3" s="329"/>
      <c r="J3" s="329"/>
      <c r="K3" s="329"/>
      <c r="L3" s="329"/>
      <c r="M3" s="329"/>
      <c r="N3" s="329"/>
      <c r="O3" s="329"/>
      <c r="P3" s="329"/>
      <c r="Q3" s="329"/>
      <c r="R3" s="329"/>
      <c r="S3" s="329"/>
      <c r="T3" s="329"/>
      <c r="U3" s="329"/>
    </row>
    <row r="4" spans="1:21" ht="15.75" customHeight="1">
      <c r="A4" s="9"/>
      <c r="B4" s="9"/>
      <c r="C4" s="9"/>
      <c r="D4" s="9"/>
      <c r="E4" s="9"/>
      <c r="F4" s="9"/>
      <c r="G4" s="174"/>
      <c r="H4" s="174"/>
      <c r="I4" s="30"/>
      <c r="J4" s="175"/>
      <c r="K4" s="175"/>
      <c r="L4" s="175"/>
      <c r="M4" s="175"/>
      <c r="N4" s="175"/>
      <c r="O4" s="175"/>
      <c r="P4" s="175"/>
      <c r="Q4" s="335" t="s">
        <v>67</v>
      </c>
      <c r="R4" s="335"/>
      <c r="S4" s="335"/>
      <c r="T4" s="335"/>
      <c r="U4" s="335"/>
    </row>
    <row r="5" spans="1:21" ht="26.25" customHeight="1">
      <c r="A5" s="338" t="s">
        <v>144</v>
      </c>
      <c r="B5" s="338" t="s">
        <v>164</v>
      </c>
      <c r="C5" s="337" t="s">
        <v>150</v>
      </c>
      <c r="D5" s="337" t="s">
        <v>66</v>
      </c>
      <c r="E5" s="337"/>
      <c r="F5" s="337"/>
      <c r="G5" s="341" t="s">
        <v>65</v>
      </c>
      <c r="H5" s="342"/>
      <c r="I5" s="342"/>
      <c r="J5" s="342"/>
      <c r="K5" s="342"/>
      <c r="L5" s="342"/>
      <c r="M5" s="342"/>
      <c r="N5" s="342"/>
      <c r="O5" s="342"/>
      <c r="P5" s="342"/>
      <c r="Q5" s="342"/>
      <c r="R5" s="342"/>
      <c r="S5" s="342"/>
      <c r="T5" s="342"/>
      <c r="U5" s="343"/>
    </row>
    <row r="6" spans="1:21" ht="15" customHeight="1">
      <c r="A6" s="339"/>
      <c r="B6" s="339"/>
      <c r="C6" s="337"/>
      <c r="D6" s="330" t="s">
        <v>148</v>
      </c>
      <c r="E6" s="330" t="s">
        <v>120</v>
      </c>
      <c r="F6" s="330" t="s">
        <v>173</v>
      </c>
      <c r="G6" s="330" t="s">
        <v>147</v>
      </c>
      <c r="H6" s="330" t="s">
        <v>121</v>
      </c>
      <c r="I6" s="332" t="s">
        <v>4</v>
      </c>
      <c r="J6" s="333"/>
      <c r="K6" s="333"/>
      <c r="L6" s="333"/>
      <c r="M6" s="334"/>
      <c r="N6" s="330" t="s">
        <v>5</v>
      </c>
      <c r="O6" s="330" t="s">
        <v>6</v>
      </c>
      <c r="P6" s="330" t="s">
        <v>33</v>
      </c>
      <c r="Q6" s="330" t="s">
        <v>174</v>
      </c>
      <c r="R6" s="330" t="s">
        <v>7</v>
      </c>
      <c r="S6" s="330" t="s">
        <v>63</v>
      </c>
      <c r="T6" s="330" t="s">
        <v>122</v>
      </c>
      <c r="U6" s="330" t="s">
        <v>73</v>
      </c>
    </row>
    <row r="7" spans="1:21" ht="62.25" customHeight="1">
      <c r="A7" s="340"/>
      <c r="B7" s="340"/>
      <c r="C7" s="337"/>
      <c r="D7" s="331"/>
      <c r="E7" s="331"/>
      <c r="F7" s="331"/>
      <c r="G7" s="331"/>
      <c r="H7" s="331"/>
      <c r="I7" s="166" t="s">
        <v>148</v>
      </c>
      <c r="J7" s="166" t="s">
        <v>169</v>
      </c>
      <c r="K7" s="166" t="s">
        <v>170</v>
      </c>
      <c r="L7" s="166" t="s">
        <v>171</v>
      </c>
      <c r="M7" s="166" t="s">
        <v>172</v>
      </c>
      <c r="N7" s="331"/>
      <c r="O7" s="331"/>
      <c r="P7" s="331"/>
      <c r="Q7" s="331"/>
      <c r="R7" s="331"/>
      <c r="S7" s="331"/>
      <c r="T7" s="331"/>
      <c r="U7" s="331"/>
    </row>
    <row r="8" spans="1:21" ht="21.75" customHeight="1">
      <c r="A8" s="167">
        <v>1</v>
      </c>
      <c r="B8" s="168" t="s">
        <v>69</v>
      </c>
      <c r="C8" s="168"/>
      <c r="D8" s="169"/>
      <c r="E8" s="169"/>
      <c r="F8" s="169"/>
      <c r="G8" s="169"/>
      <c r="H8" s="169"/>
      <c r="I8" s="169"/>
      <c r="J8" s="169"/>
      <c r="K8" s="169"/>
      <c r="L8" s="169"/>
      <c r="M8" s="169"/>
      <c r="N8" s="169"/>
      <c r="O8" s="169"/>
      <c r="P8" s="169"/>
      <c r="Q8" s="169"/>
      <c r="R8" s="169"/>
      <c r="S8" s="169"/>
      <c r="T8" s="169"/>
      <c r="U8" s="172"/>
    </row>
    <row r="9" spans="1:21" ht="23.25" customHeight="1">
      <c r="A9" s="167" t="s">
        <v>165</v>
      </c>
      <c r="B9" s="168" t="s">
        <v>70</v>
      </c>
      <c r="C9" s="168"/>
      <c r="D9" s="169"/>
      <c r="E9" s="169"/>
      <c r="F9" s="169"/>
      <c r="G9" s="169"/>
      <c r="H9" s="169"/>
      <c r="I9" s="169"/>
      <c r="J9" s="169"/>
      <c r="K9" s="169"/>
      <c r="L9" s="169"/>
      <c r="M9" s="169"/>
      <c r="N9" s="169"/>
      <c r="O9" s="169"/>
      <c r="P9" s="169"/>
      <c r="Q9" s="169"/>
      <c r="R9" s="169"/>
      <c r="S9" s="169"/>
      <c r="T9" s="169"/>
      <c r="U9" s="172"/>
    </row>
    <row r="10" spans="1:21" ht="25.5" customHeight="1">
      <c r="A10" s="170" t="s">
        <v>156</v>
      </c>
      <c r="B10" s="171" t="s">
        <v>32</v>
      </c>
      <c r="C10" s="168">
        <f>D10+G10</f>
        <v>4061</v>
      </c>
      <c r="D10" s="169">
        <f t="shared" ref="D10:D18" si="0">E10+F10</f>
        <v>3316</v>
      </c>
      <c r="E10" s="172">
        <v>846</v>
      </c>
      <c r="F10" s="172">
        <f>2300+170</f>
        <v>2470</v>
      </c>
      <c r="G10" s="169">
        <f>H10+I10+N10+O10+P10+Q10+R10+S10+T10</f>
        <v>745</v>
      </c>
      <c r="H10" s="172">
        <v>250</v>
      </c>
      <c r="I10" s="172">
        <f>SUM(J10:M10)</f>
        <v>375</v>
      </c>
      <c r="J10" s="172">
        <v>200</v>
      </c>
      <c r="K10" s="172">
        <v>100</v>
      </c>
      <c r="L10" s="172">
        <v>40</v>
      </c>
      <c r="M10" s="173">
        <v>35</v>
      </c>
      <c r="N10" s="173">
        <v>10</v>
      </c>
      <c r="O10" s="173">
        <v>10</v>
      </c>
      <c r="P10" s="173">
        <v>20</v>
      </c>
      <c r="Q10" s="172">
        <v>60</v>
      </c>
      <c r="R10" s="172">
        <f>20</f>
        <v>20</v>
      </c>
      <c r="S10" s="172"/>
      <c r="T10" s="172"/>
      <c r="U10" s="172"/>
    </row>
    <row r="11" spans="1:21" ht="22.5" customHeight="1">
      <c r="A11" s="170" t="s">
        <v>156</v>
      </c>
      <c r="B11" s="171" t="s">
        <v>1</v>
      </c>
      <c r="C11" s="168">
        <f t="shared" ref="C11:C18" si="1">D11+G11</f>
        <v>1150</v>
      </c>
      <c r="D11" s="169">
        <f t="shared" si="0"/>
        <v>405</v>
      </c>
      <c r="E11" s="172">
        <v>405</v>
      </c>
      <c r="F11" s="172"/>
      <c r="G11" s="169">
        <f t="shared" ref="G11:G23" si="2">H11+I11+N11+O11+P11+Q11+R11+S11+T11</f>
        <v>745</v>
      </c>
      <c r="H11" s="172">
        <v>250</v>
      </c>
      <c r="I11" s="172">
        <f>SUM(J11:M11)</f>
        <v>375</v>
      </c>
      <c r="J11" s="172">
        <v>200</v>
      </c>
      <c r="K11" s="172">
        <v>100</v>
      </c>
      <c r="L11" s="172">
        <v>40</v>
      </c>
      <c r="M11" s="172">
        <v>35</v>
      </c>
      <c r="N11" s="172">
        <v>10</v>
      </c>
      <c r="O11" s="172">
        <v>10</v>
      </c>
      <c r="P11" s="172">
        <v>20</v>
      </c>
      <c r="Q11" s="172">
        <v>60</v>
      </c>
      <c r="R11" s="172">
        <f>20</f>
        <v>20</v>
      </c>
      <c r="S11" s="172"/>
      <c r="T11" s="172"/>
      <c r="U11" s="4"/>
    </row>
    <row r="12" spans="1:21" ht="22.5" customHeight="1">
      <c r="A12" s="170" t="s">
        <v>156</v>
      </c>
      <c r="B12" s="171" t="s">
        <v>0</v>
      </c>
      <c r="C12" s="168">
        <f t="shared" si="1"/>
        <v>3876</v>
      </c>
      <c r="D12" s="169">
        <f t="shared" si="0"/>
        <v>3131</v>
      </c>
      <c r="E12" s="172">
        <v>661</v>
      </c>
      <c r="F12" s="172">
        <f>2300+170</f>
        <v>2470</v>
      </c>
      <c r="G12" s="169">
        <f t="shared" si="2"/>
        <v>745</v>
      </c>
      <c r="H12" s="172">
        <v>250</v>
      </c>
      <c r="I12" s="172">
        <f>SUM(J12:M12)</f>
        <v>375</v>
      </c>
      <c r="J12" s="172">
        <v>200</v>
      </c>
      <c r="K12" s="172">
        <v>100</v>
      </c>
      <c r="L12" s="172">
        <v>40</v>
      </c>
      <c r="M12" s="172">
        <v>35</v>
      </c>
      <c r="N12" s="172">
        <v>10</v>
      </c>
      <c r="O12" s="172">
        <v>10</v>
      </c>
      <c r="P12" s="172">
        <v>20</v>
      </c>
      <c r="Q12" s="172">
        <v>60</v>
      </c>
      <c r="R12" s="172">
        <f>20</f>
        <v>20</v>
      </c>
      <c r="S12" s="172"/>
      <c r="T12" s="172"/>
      <c r="U12" s="172"/>
    </row>
    <row r="13" spans="1:21" ht="21.75" customHeight="1">
      <c r="A13" s="167" t="s">
        <v>166</v>
      </c>
      <c r="B13" s="168" t="s">
        <v>68</v>
      </c>
      <c r="C13" s="168"/>
      <c r="D13" s="169"/>
      <c r="E13" s="169"/>
      <c r="F13" s="169"/>
      <c r="G13" s="169"/>
      <c r="H13" s="169"/>
      <c r="I13" s="169"/>
      <c r="J13" s="169"/>
      <c r="K13" s="169"/>
      <c r="L13" s="169"/>
      <c r="M13" s="169"/>
      <c r="N13" s="169"/>
      <c r="O13" s="169"/>
      <c r="P13" s="169"/>
      <c r="Q13" s="169"/>
      <c r="R13" s="169"/>
      <c r="S13" s="169"/>
      <c r="T13" s="169"/>
      <c r="U13" s="172"/>
    </row>
    <row r="14" spans="1:21" ht="27" customHeight="1">
      <c r="A14" s="170" t="s">
        <v>156</v>
      </c>
      <c r="B14" s="171" t="s">
        <v>32</v>
      </c>
      <c r="C14" s="168">
        <f t="shared" si="1"/>
        <v>1178</v>
      </c>
      <c r="D14" s="169">
        <f t="shared" si="0"/>
        <v>823</v>
      </c>
      <c r="E14" s="172">
        <v>823</v>
      </c>
      <c r="F14" s="172"/>
      <c r="G14" s="169">
        <f t="shared" si="2"/>
        <v>355</v>
      </c>
      <c r="H14" s="172">
        <v>160</v>
      </c>
      <c r="I14" s="172">
        <f t="shared" ref="I14:I24" si="3">SUM(J14:M14)</f>
        <v>75</v>
      </c>
      <c r="J14" s="172"/>
      <c r="K14" s="172"/>
      <c r="L14" s="172">
        <v>40</v>
      </c>
      <c r="M14" s="172">
        <v>35</v>
      </c>
      <c r="N14" s="172">
        <v>10</v>
      </c>
      <c r="O14" s="172">
        <v>10</v>
      </c>
      <c r="P14" s="172">
        <v>20</v>
      </c>
      <c r="Q14" s="172">
        <v>60</v>
      </c>
      <c r="R14" s="172">
        <f>20</f>
        <v>20</v>
      </c>
      <c r="S14" s="172"/>
      <c r="T14" s="172"/>
      <c r="U14" s="172"/>
    </row>
    <row r="15" spans="1:21" ht="22.5" customHeight="1">
      <c r="A15" s="170" t="s">
        <v>156</v>
      </c>
      <c r="B15" s="171" t="s">
        <v>0</v>
      </c>
      <c r="C15" s="168">
        <f t="shared" si="1"/>
        <v>1016</v>
      </c>
      <c r="D15" s="169">
        <f t="shared" si="0"/>
        <v>661</v>
      </c>
      <c r="E15" s="172">
        <v>661</v>
      </c>
      <c r="F15" s="172"/>
      <c r="G15" s="169">
        <f t="shared" si="2"/>
        <v>355</v>
      </c>
      <c r="H15" s="172">
        <v>160</v>
      </c>
      <c r="I15" s="172">
        <f t="shared" si="3"/>
        <v>75</v>
      </c>
      <c r="J15" s="172"/>
      <c r="K15" s="172"/>
      <c r="L15" s="172">
        <v>40</v>
      </c>
      <c r="M15" s="172">
        <v>35</v>
      </c>
      <c r="N15" s="172">
        <v>10</v>
      </c>
      <c r="O15" s="172">
        <v>10</v>
      </c>
      <c r="P15" s="172">
        <v>20</v>
      </c>
      <c r="Q15" s="172">
        <v>60</v>
      </c>
      <c r="R15" s="172">
        <f>20</f>
        <v>20</v>
      </c>
      <c r="S15" s="172"/>
      <c r="T15" s="172"/>
      <c r="U15" s="172"/>
    </row>
    <row r="16" spans="1:21" ht="26.25" customHeight="1">
      <c r="A16" s="167">
        <v>2</v>
      </c>
      <c r="B16" s="168" t="s">
        <v>80</v>
      </c>
      <c r="C16" s="168"/>
      <c r="D16" s="169"/>
      <c r="E16" s="169"/>
      <c r="F16" s="169"/>
      <c r="G16" s="169"/>
      <c r="H16" s="169"/>
      <c r="I16" s="172"/>
      <c r="J16" s="169"/>
      <c r="K16" s="169"/>
      <c r="L16" s="169"/>
      <c r="M16" s="169"/>
      <c r="N16" s="169"/>
      <c r="O16" s="169"/>
      <c r="P16" s="169"/>
      <c r="Q16" s="169"/>
      <c r="R16" s="169"/>
      <c r="S16" s="169"/>
      <c r="T16" s="169"/>
      <c r="U16" s="172"/>
    </row>
    <row r="17" spans="1:22" ht="32.25" customHeight="1">
      <c r="A17" s="170" t="s">
        <v>156</v>
      </c>
      <c r="B17" s="171" t="s">
        <v>71</v>
      </c>
      <c r="C17" s="168">
        <f t="shared" si="1"/>
        <v>1265</v>
      </c>
      <c r="D17" s="169">
        <f t="shared" si="0"/>
        <v>810</v>
      </c>
      <c r="E17" s="172">
        <v>810</v>
      </c>
      <c r="F17" s="172"/>
      <c r="G17" s="169">
        <f t="shared" si="2"/>
        <v>455</v>
      </c>
      <c r="H17" s="172">
        <v>160</v>
      </c>
      <c r="I17" s="172">
        <f t="shared" si="3"/>
        <v>75</v>
      </c>
      <c r="J17" s="172"/>
      <c r="K17" s="172"/>
      <c r="L17" s="172">
        <v>40</v>
      </c>
      <c r="M17" s="172">
        <v>35</v>
      </c>
      <c r="N17" s="172">
        <v>10</v>
      </c>
      <c r="O17" s="172">
        <v>10</v>
      </c>
      <c r="P17" s="172">
        <v>20</v>
      </c>
      <c r="Q17" s="172">
        <v>60</v>
      </c>
      <c r="R17" s="172">
        <f>20</f>
        <v>20</v>
      </c>
      <c r="S17" s="172"/>
      <c r="T17" s="172">
        <v>100</v>
      </c>
      <c r="U17" s="172"/>
      <c r="V17" t="s">
        <v>34</v>
      </c>
    </row>
    <row r="18" spans="1:22" ht="27.75" customHeight="1">
      <c r="A18" s="170" t="s">
        <v>156</v>
      </c>
      <c r="B18" s="171" t="s">
        <v>72</v>
      </c>
      <c r="C18" s="168">
        <f t="shared" si="1"/>
        <v>1265</v>
      </c>
      <c r="D18" s="169">
        <f t="shared" si="0"/>
        <v>810</v>
      </c>
      <c r="E18" s="172">
        <v>405</v>
      </c>
      <c r="F18" s="172">
        <v>405</v>
      </c>
      <c r="G18" s="169">
        <f t="shared" si="2"/>
        <v>455</v>
      </c>
      <c r="H18" s="172">
        <v>160</v>
      </c>
      <c r="I18" s="172">
        <f t="shared" si="3"/>
        <v>75</v>
      </c>
      <c r="J18" s="172"/>
      <c r="K18" s="172"/>
      <c r="L18" s="172">
        <v>40</v>
      </c>
      <c r="M18" s="172">
        <v>35</v>
      </c>
      <c r="N18" s="172">
        <v>10</v>
      </c>
      <c r="O18" s="172">
        <v>10</v>
      </c>
      <c r="P18" s="172">
        <v>20</v>
      </c>
      <c r="Q18" s="172">
        <v>60</v>
      </c>
      <c r="R18" s="172">
        <f>20</f>
        <v>20</v>
      </c>
      <c r="S18" s="172"/>
      <c r="T18" s="172">
        <v>100</v>
      </c>
      <c r="U18" s="172"/>
    </row>
    <row r="19" spans="1:22" ht="36.75" customHeight="1">
      <c r="A19" s="167">
        <v>3</v>
      </c>
      <c r="B19" s="168" t="s">
        <v>79</v>
      </c>
      <c r="C19" s="168">
        <f t="shared" ref="C19:C24" si="4">D19+G19</f>
        <v>1165</v>
      </c>
      <c r="D19" s="169">
        <f t="shared" ref="D19:D24" si="5">E19+F19</f>
        <v>810</v>
      </c>
      <c r="E19" s="172">
        <v>810</v>
      </c>
      <c r="F19" s="172"/>
      <c r="G19" s="169">
        <f t="shared" si="2"/>
        <v>355</v>
      </c>
      <c r="H19" s="172">
        <v>160</v>
      </c>
      <c r="I19" s="172">
        <f t="shared" si="3"/>
        <v>75</v>
      </c>
      <c r="J19" s="169"/>
      <c r="K19" s="169"/>
      <c r="L19" s="172">
        <v>40</v>
      </c>
      <c r="M19" s="172">
        <v>35</v>
      </c>
      <c r="N19" s="172">
        <v>10</v>
      </c>
      <c r="O19" s="172">
        <v>10</v>
      </c>
      <c r="P19" s="172">
        <v>20</v>
      </c>
      <c r="Q19" s="172">
        <v>60</v>
      </c>
      <c r="R19" s="172">
        <f>20</f>
        <v>20</v>
      </c>
      <c r="S19" s="172"/>
      <c r="T19" s="169"/>
      <c r="U19" s="172"/>
    </row>
    <row r="20" spans="1:22" s="165" customFormat="1" ht="26.25" customHeight="1">
      <c r="A20" s="167" t="s">
        <v>156</v>
      </c>
      <c r="B20" s="171" t="s">
        <v>74</v>
      </c>
      <c r="C20" s="168">
        <f t="shared" si="4"/>
        <v>1565</v>
      </c>
      <c r="D20" s="169">
        <f t="shared" si="5"/>
        <v>810</v>
      </c>
      <c r="E20" s="172">
        <v>810</v>
      </c>
      <c r="F20" s="169"/>
      <c r="G20" s="169">
        <f>H20+I20+N20+O20+P20+Q20+R20+S20+T20</f>
        <v>755</v>
      </c>
      <c r="H20" s="172">
        <v>160</v>
      </c>
      <c r="I20" s="172">
        <f t="shared" si="3"/>
        <v>75</v>
      </c>
      <c r="J20" s="169"/>
      <c r="K20" s="169"/>
      <c r="L20" s="172">
        <v>40</v>
      </c>
      <c r="M20" s="172">
        <v>35</v>
      </c>
      <c r="N20" s="172">
        <v>10</v>
      </c>
      <c r="O20" s="172">
        <v>10</v>
      </c>
      <c r="P20" s="172">
        <v>20</v>
      </c>
      <c r="Q20" s="172">
        <v>60</v>
      </c>
      <c r="R20" s="172">
        <f>20</f>
        <v>20</v>
      </c>
      <c r="S20" s="172">
        <v>300</v>
      </c>
      <c r="T20" s="172">
        <v>100</v>
      </c>
      <c r="U20" s="172"/>
    </row>
    <row r="21" spans="1:22" s="165" customFormat="1" ht="26.25" customHeight="1">
      <c r="A21" s="167" t="s">
        <v>156</v>
      </c>
      <c r="B21" s="171" t="s">
        <v>76</v>
      </c>
      <c r="C21" s="168">
        <f t="shared" si="4"/>
        <v>3065</v>
      </c>
      <c r="D21" s="169">
        <f t="shared" si="5"/>
        <v>810</v>
      </c>
      <c r="E21" s="172">
        <v>810</v>
      </c>
      <c r="F21" s="169"/>
      <c r="G21" s="169">
        <f>H21+I21+N21+O21+P21+Q21+R21+S21+T21+U21</f>
        <v>2255</v>
      </c>
      <c r="H21" s="172">
        <v>160</v>
      </c>
      <c r="I21" s="172">
        <f t="shared" si="3"/>
        <v>75</v>
      </c>
      <c r="J21" s="169"/>
      <c r="K21" s="169"/>
      <c r="L21" s="172">
        <v>40</v>
      </c>
      <c r="M21" s="172">
        <v>35</v>
      </c>
      <c r="N21" s="172">
        <v>10</v>
      </c>
      <c r="O21" s="172">
        <v>10</v>
      </c>
      <c r="P21" s="172">
        <v>20</v>
      </c>
      <c r="Q21" s="172">
        <v>60</v>
      </c>
      <c r="R21" s="172">
        <f>20</f>
        <v>20</v>
      </c>
      <c r="S21" s="172">
        <v>300</v>
      </c>
      <c r="T21" s="172">
        <v>100</v>
      </c>
      <c r="U21" s="172">
        <v>1500</v>
      </c>
    </row>
    <row r="22" spans="1:22" ht="23.25" customHeight="1">
      <c r="A22" s="167">
        <v>5</v>
      </c>
      <c r="B22" s="168" t="s">
        <v>149</v>
      </c>
      <c r="C22" s="168">
        <f t="shared" si="4"/>
        <v>760</v>
      </c>
      <c r="D22" s="169">
        <f t="shared" si="5"/>
        <v>405</v>
      </c>
      <c r="E22" s="172">
        <v>405</v>
      </c>
      <c r="F22" s="172"/>
      <c r="G22" s="169">
        <f t="shared" si="2"/>
        <v>355</v>
      </c>
      <c r="H22" s="172">
        <v>160</v>
      </c>
      <c r="I22" s="172">
        <f t="shared" si="3"/>
        <v>75</v>
      </c>
      <c r="J22" s="169"/>
      <c r="K22" s="169"/>
      <c r="L22" s="172">
        <v>40</v>
      </c>
      <c r="M22" s="172">
        <v>35</v>
      </c>
      <c r="N22" s="172">
        <v>10</v>
      </c>
      <c r="O22" s="172">
        <v>10</v>
      </c>
      <c r="P22" s="172">
        <v>20</v>
      </c>
      <c r="Q22" s="172">
        <v>60</v>
      </c>
      <c r="R22" s="172">
        <f>20</f>
        <v>20</v>
      </c>
      <c r="S22" s="172"/>
      <c r="T22" s="169"/>
      <c r="U22" s="172"/>
    </row>
    <row r="23" spans="1:22" ht="22.5" customHeight="1">
      <c r="A23" s="167" t="s">
        <v>156</v>
      </c>
      <c r="B23" s="171" t="s">
        <v>75</v>
      </c>
      <c r="C23" s="168">
        <f t="shared" si="4"/>
        <v>1060</v>
      </c>
      <c r="D23" s="169">
        <f t="shared" si="5"/>
        <v>405</v>
      </c>
      <c r="E23" s="172">
        <v>405</v>
      </c>
      <c r="F23" s="172"/>
      <c r="G23" s="169">
        <f t="shared" si="2"/>
        <v>655</v>
      </c>
      <c r="H23" s="172">
        <v>160</v>
      </c>
      <c r="I23" s="172">
        <f t="shared" si="3"/>
        <v>75</v>
      </c>
      <c r="J23" s="172"/>
      <c r="K23" s="172"/>
      <c r="L23" s="172">
        <v>40</v>
      </c>
      <c r="M23" s="172">
        <v>35</v>
      </c>
      <c r="N23" s="172">
        <v>10</v>
      </c>
      <c r="O23" s="172">
        <v>10</v>
      </c>
      <c r="P23" s="172">
        <v>20</v>
      </c>
      <c r="Q23" s="172">
        <v>60</v>
      </c>
      <c r="R23" s="172">
        <v>20</v>
      </c>
      <c r="S23" s="172">
        <v>300</v>
      </c>
      <c r="T23" s="172"/>
      <c r="U23" s="172"/>
    </row>
    <row r="24" spans="1:22" ht="32.25" customHeight="1">
      <c r="A24" s="170" t="s">
        <v>156</v>
      </c>
      <c r="B24" s="171" t="s">
        <v>77</v>
      </c>
      <c r="C24" s="168">
        <f t="shared" si="4"/>
        <v>2255</v>
      </c>
      <c r="D24" s="169">
        <f t="shared" si="5"/>
        <v>0</v>
      </c>
      <c r="E24" s="172"/>
      <c r="F24" s="172"/>
      <c r="G24" s="169">
        <f>H24+I24+N24+O24+P24+Q24+R24+S24+T24+U24</f>
        <v>2255</v>
      </c>
      <c r="H24" s="172">
        <v>160</v>
      </c>
      <c r="I24" s="172">
        <f t="shared" si="3"/>
        <v>75</v>
      </c>
      <c r="J24" s="172"/>
      <c r="K24" s="172"/>
      <c r="L24" s="172">
        <v>40</v>
      </c>
      <c r="M24" s="172">
        <v>35</v>
      </c>
      <c r="N24" s="172">
        <v>10</v>
      </c>
      <c r="O24" s="172">
        <v>10</v>
      </c>
      <c r="P24" s="172">
        <v>20</v>
      </c>
      <c r="Q24" s="172">
        <v>60</v>
      </c>
      <c r="R24" s="172">
        <v>20</v>
      </c>
      <c r="S24" s="172">
        <v>300</v>
      </c>
      <c r="T24" s="172">
        <v>100</v>
      </c>
      <c r="U24" s="172">
        <v>1500</v>
      </c>
    </row>
    <row r="25" spans="1:22" ht="20.25" customHeight="1">
      <c r="A25" s="61"/>
      <c r="B25" s="62" t="s">
        <v>175</v>
      </c>
      <c r="C25" s="62"/>
      <c r="D25" s="62"/>
      <c r="E25" s="62"/>
      <c r="F25" s="62"/>
      <c r="G25" s="62"/>
      <c r="H25" s="62"/>
      <c r="I25" s="61"/>
      <c r="J25" s="62"/>
      <c r="K25" s="62"/>
      <c r="L25" s="62"/>
      <c r="M25" s="62"/>
      <c r="N25" s="62"/>
      <c r="O25" s="62"/>
      <c r="P25" s="62"/>
      <c r="Q25" s="62"/>
      <c r="R25" s="62"/>
      <c r="S25" s="62"/>
      <c r="T25" s="62"/>
    </row>
    <row r="26" spans="1:22" ht="15.75">
      <c r="A26" s="30"/>
      <c r="B26" s="62"/>
      <c r="C26" s="30"/>
      <c r="D26" s="30"/>
      <c r="E26" s="30"/>
      <c r="F26" s="30"/>
      <c r="G26" s="30"/>
      <c r="H26" s="30"/>
      <c r="I26" s="30"/>
      <c r="J26" s="30"/>
      <c r="K26" s="30"/>
      <c r="L26" s="30"/>
      <c r="M26" s="30"/>
      <c r="N26" s="30"/>
      <c r="O26" s="30"/>
      <c r="P26" s="30"/>
      <c r="Q26" s="30"/>
      <c r="R26" s="30"/>
      <c r="S26" s="30"/>
      <c r="T26" s="30"/>
    </row>
    <row r="27" spans="1:22" ht="15.75">
      <c r="A27" s="30"/>
      <c r="B27" s="30"/>
      <c r="C27" s="30"/>
      <c r="D27" s="30"/>
      <c r="E27" s="30"/>
      <c r="F27" s="30"/>
      <c r="G27" s="30"/>
      <c r="H27" s="30"/>
      <c r="I27" s="30"/>
      <c r="J27" s="30"/>
      <c r="K27" s="30"/>
      <c r="L27" s="30"/>
      <c r="M27" s="30"/>
      <c r="N27" s="30"/>
      <c r="O27" s="30"/>
      <c r="P27" s="30"/>
      <c r="Q27" s="30"/>
      <c r="R27" s="30"/>
      <c r="S27" s="30"/>
      <c r="T27" s="30"/>
    </row>
    <row r="28" spans="1:22" ht="15.75">
      <c r="A28" s="30"/>
      <c r="B28" s="30"/>
      <c r="C28" s="30"/>
      <c r="D28" s="30"/>
      <c r="E28" s="30"/>
      <c r="F28" s="30"/>
      <c r="G28" s="30"/>
      <c r="H28" s="30"/>
      <c r="I28" s="30"/>
      <c r="J28" s="30"/>
      <c r="K28" s="30"/>
      <c r="L28" s="30"/>
      <c r="M28" s="30"/>
      <c r="N28" s="30"/>
      <c r="O28" s="30"/>
      <c r="P28" s="30"/>
      <c r="Q28" s="30"/>
      <c r="R28" s="30"/>
      <c r="S28" s="30"/>
      <c r="T28" s="30"/>
    </row>
  </sheetData>
  <mergeCells count="23">
    <mergeCell ref="N6:N7"/>
    <mergeCell ref="S6:S7"/>
    <mergeCell ref="D5:F5"/>
    <mergeCell ref="U6:U7"/>
    <mergeCell ref="D6:D7"/>
    <mergeCell ref="G5:U5"/>
    <mergeCell ref="P6:P7"/>
    <mergeCell ref="A1:U1"/>
    <mergeCell ref="A3:U3"/>
    <mergeCell ref="T6:T7"/>
    <mergeCell ref="I6:M6"/>
    <mergeCell ref="F6:F7"/>
    <mergeCell ref="Q4:U4"/>
    <mergeCell ref="Q6:Q7"/>
    <mergeCell ref="A2:U2"/>
    <mergeCell ref="C5:C7"/>
    <mergeCell ref="O6:O7"/>
    <mergeCell ref="B5:B7"/>
    <mergeCell ref="R6:R7"/>
    <mergeCell ref="A5:A7"/>
    <mergeCell ref="G6:G7"/>
    <mergeCell ref="H6:H7"/>
    <mergeCell ref="E6:E7"/>
  </mergeCells>
  <phoneticPr fontId="10" type="noConversion"/>
  <pageMargins left="0.45" right="0.25" top="0.25" bottom="0.25" header="0.25" footer="0.25"/>
  <pageSetup paperSize="9" scale="92" orientation="landscape" r:id="rId1"/>
  <ignoredErrors>
    <ignoredError sqref="I22 I10:I2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48"/>
  <sheetViews>
    <sheetView workbookViewId="0">
      <pane xSplit="2" ySplit="6" topLeftCell="C7" activePane="bottomRight" state="frozen"/>
      <selection activeCell="X4" sqref="X4"/>
      <selection pane="topRight" activeCell="X4" sqref="X4"/>
      <selection pane="bottomLeft" activeCell="X4" sqref="X4"/>
      <selection pane="bottomRight" activeCell="X4" sqref="X4"/>
    </sheetView>
  </sheetViews>
  <sheetFormatPr defaultRowHeight="15"/>
  <cols>
    <col min="1" max="1" width="0.5703125" style="24" customWidth="1"/>
    <col min="2" max="2" width="10" customWidth="1"/>
    <col min="3" max="3" width="3.42578125" customWidth="1"/>
    <col min="4" max="4" width="1.85546875" bestFit="1" customWidth="1"/>
    <col min="5" max="5" width="1.5703125" bestFit="1" customWidth="1"/>
    <col min="6" max="6" width="1.85546875" bestFit="1" customWidth="1"/>
    <col min="7" max="7" width="1.42578125" customWidth="1"/>
    <col min="8" max="8" width="2.42578125" bestFit="1" customWidth="1"/>
  </cols>
  <sheetData>
    <row r="1" spans="1:4" ht="21" customHeight="1">
      <c r="A1" s="349" t="s">
        <v>178</v>
      </c>
      <c r="B1" s="349"/>
      <c r="C1" s="349"/>
    </row>
    <row r="2" spans="1:4" ht="26.25" customHeight="1">
      <c r="A2" s="344" t="s">
        <v>94</v>
      </c>
      <c r="B2" s="345"/>
      <c r="C2" s="345"/>
    </row>
    <row r="3" spans="1:4" ht="20.25" customHeight="1">
      <c r="A3" s="348" t="s">
        <v>176</v>
      </c>
      <c r="B3" s="348"/>
      <c r="C3" s="348"/>
    </row>
    <row r="4" spans="1:4" ht="20.25" customHeight="1">
      <c r="A4" s="176"/>
      <c r="B4" s="176"/>
      <c r="C4" s="176"/>
    </row>
    <row r="5" spans="1:4">
      <c r="C5" s="128" t="s">
        <v>93</v>
      </c>
    </row>
    <row r="6" spans="1:4" ht="39" customHeight="1">
      <c r="A6" s="26" t="s">
        <v>144</v>
      </c>
      <c r="B6" s="7" t="s">
        <v>164</v>
      </c>
      <c r="C6" s="7" t="s">
        <v>123</v>
      </c>
      <c r="D6" s="10"/>
    </row>
    <row r="7" spans="1:4" ht="23.25" customHeight="1">
      <c r="A7" s="22"/>
      <c r="B7" s="27" t="s">
        <v>119</v>
      </c>
      <c r="C7" s="11">
        <f>SUM(C8:C12)</f>
        <v>2401000000</v>
      </c>
      <c r="D7" s="10"/>
    </row>
    <row r="8" spans="1:4" ht="23.25" customHeight="1">
      <c r="A8" s="21">
        <v>1</v>
      </c>
      <c r="B8" s="28" t="s">
        <v>162</v>
      </c>
      <c r="C8" s="8">
        <v>600000000</v>
      </c>
      <c r="D8" s="10"/>
    </row>
    <row r="9" spans="1:4" ht="23.25" customHeight="1">
      <c r="A9" s="21">
        <v>2</v>
      </c>
      <c r="B9" s="28" t="s">
        <v>161</v>
      </c>
      <c r="C9" s="8">
        <v>400000000</v>
      </c>
      <c r="D9" s="10"/>
    </row>
    <row r="10" spans="1:4" ht="23.25" customHeight="1">
      <c r="A10" s="21">
        <v>3</v>
      </c>
      <c r="B10" s="28" t="s">
        <v>160</v>
      </c>
      <c r="C10" s="8">
        <f>C28</f>
        <v>400000000</v>
      </c>
      <c r="D10" s="10"/>
    </row>
    <row r="11" spans="1:4" ht="23.25" customHeight="1">
      <c r="A11" s="21">
        <v>4</v>
      </c>
      <c r="B11" s="28" t="s">
        <v>159</v>
      </c>
      <c r="C11" s="8">
        <v>651000000</v>
      </c>
      <c r="D11" s="10"/>
    </row>
    <row r="12" spans="1:4" ht="23.25" customHeight="1">
      <c r="A12" s="23">
        <v>5</v>
      </c>
      <c r="B12" s="29" t="s">
        <v>158</v>
      </c>
      <c r="C12" s="12">
        <v>350000000</v>
      </c>
      <c r="D12" s="10"/>
    </row>
    <row r="13" spans="1:4" ht="23.25" customHeight="1">
      <c r="A13" s="346" t="s">
        <v>27</v>
      </c>
      <c r="B13" s="347"/>
      <c r="C13" s="34"/>
      <c r="D13" s="10"/>
    </row>
    <row r="14" spans="1:4" ht="23.25" customHeight="1">
      <c r="A14" s="35">
        <v>1</v>
      </c>
      <c r="B14" s="36" t="s">
        <v>28</v>
      </c>
      <c r="C14" s="59">
        <f>SUM(C15:C17)</f>
        <v>600000000</v>
      </c>
      <c r="D14" s="10"/>
    </row>
    <row r="15" spans="1:4" ht="23.25" customHeight="1">
      <c r="A15" s="37" t="s">
        <v>156</v>
      </c>
      <c r="B15" s="38" t="s">
        <v>124</v>
      </c>
      <c r="C15" s="8">
        <v>300000000</v>
      </c>
      <c r="D15" s="10"/>
    </row>
    <row r="16" spans="1:4" ht="23.25" customHeight="1">
      <c r="A16" s="37" t="s">
        <v>156</v>
      </c>
      <c r="B16" s="39" t="s">
        <v>125</v>
      </c>
      <c r="C16" s="8">
        <v>150000000</v>
      </c>
      <c r="D16" s="10"/>
    </row>
    <row r="17" spans="1:10" ht="23.25" customHeight="1">
      <c r="A17" s="37" t="s">
        <v>156</v>
      </c>
      <c r="B17" s="40" t="s">
        <v>126</v>
      </c>
      <c r="C17" s="8">
        <v>150000000</v>
      </c>
      <c r="D17" s="10"/>
    </row>
    <row r="18" spans="1:10" ht="23.25" customHeight="1">
      <c r="A18" s="41">
        <v>2</v>
      </c>
      <c r="B18" s="36" t="s">
        <v>29</v>
      </c>
      <c r="C18" s="59">
        <f>SUM(C19:C21)</f>
        <v>400000000</v>
      </c>
      <c r="D18" s="10"/>
    </row>
    <row r="19" spans="1:10" ht="23.25" customHeight="1">
      <c r="A19" s="37" t="s">
        <v>156</v>
      </c>
      <c r="B19" s="40" t="s">
        <v>127</v>
      </c>
      <c r="C19" s="42">
        <v>250000000</v>
      </c>
      <c r="D19" s="10"/>
    </row>
    <row r="20" spans="1:10" ht="23.25" customHeight="1">
      <c r="A20" s="37" t="s">
        <v>156</v>
      </c>
      <c r="B20" s="40" t="s">
        <v>128</v>
      </c>
      <c r="C20" s="42">
        <v>50000000</v>
      </c>
      <c r="D20" s="10"/>
    </row>
    <row r="21" spans="1:10" ht="23.25" customHeight="1">
      <c r="A21" s="37" t="s">
        <v>156</v>
      </c>
      <c r="B21" s="40" t="s">
        <v>126</v>
      </c>
      <c r="C21" s="42">
        <v>100000000</v>
      </c>
      <c r="D21" s="13"/>
      <c r="E21" s="2"/>
      <c r="F21" s="2"/>
      <c r="G21" s="2"/>
      <c r="H21" s="2"/>
    </row>
    <row r="22" spans="1:10" ht="21" customHeight="1">
      <c r="A22" s="41">
        <v>3</v>
      </c>
      <c r="B22" s="43" t="s">
        <v>159</v>
      </c>
      <c r="C22" s="44">
        <f>C23+C24+C25+C26+C27</f>
        <v>651000000</v>
      </c>
      <c r="D22" s="14"/>
      <c r="E22" s="177"/>
      <c r="F22" s="177"/>
      <c r="G22" s="2"/>
      <c r="H22" s="2"/>
    </row>
    <row r="23" spans="1:10" ht="42.75" customHeight="1">
      <c r="A23" s="45" t="s">
        <v>85</v>
      </c>
      <c r="B23" s="46" t="s">
        <v>129</v>
      </c>
      <c r="C23" s="47">
        <f>443124000+373200</f>
        <v>443497200</v>
      </c>
      <c r="D23" s="15"/>
      <c r="E23" s="2"/>
      <c r="F23" s="2"/>
      <c r="G23" s="2"/>
      <c r="H23" s="2"/>
    </row>
    <row r="24" spans="1:10" ht="375">
      <c r="A24" s="45" t="s">
        <v>86</v>
      </c>
      <c r="B24" s="46" t="s">
        <v>130</v>
      </c>
      <c r="C24" s="48">
        <v>89520000</v>
      </c>
      <c r="D24" s="15"/>
      <c r="E24" s="2"/>
      <c r="F24" s="2"/>
      <c r="G24" s="2"/>
      <c r="H24" s="2"/>
    </row>
    <row r="25" spans="1:10" ht="40.5" customHeight="1">
      <c r="A25" s="45" t="s">
        <v>87</v>
      </c>
      <c r="B25" s="46" t="s">
        <v>131</v>
      </c>
      <c r="C25" s="48">
        <v>12982800</v>
      </c>
      <c r="D25" s="15"/>
    </row>
    <row r="26" spans="1:10" ht="46.5" customHeight="1">
      <c r="A26" s="45" t="s">
        <v>88</v>
      </c>
      <c r="B26" s="39" t="s">
        <v>132</v>
      </c>
      <c r="C26" s="49">
        <v>60000000</v>
      </c>
      <c r="D26" s="15"/>
    </row>
    <row r="27" spans="1:10" ht="225">
      <c r="A27" s="45" t="s">
        <v>3</v>
      </c>
      <c r="B27" s="39" t="s">
        <v>133</v>
      </c>
      <c r="C27" s="50">
        <v>45000000</v>
      </c>
      <c r="D27" s="10"/>
      <c r="F27" s="16"/>
      <c r="G27" s="16"/>
      <c r="H27" s="16"/>
      <c r="I27" s="16"/>
      <c r="J27" s="16"/>
    </row>
    <row r="28" spans="1:10" ht="18.75">
      <c r="A28" s="41">
        <v>4</v>
      </c>
      <c r="B28" s="51" t="s">
        <v>134</v>
      </c>
      <c r="C28" s="44">
        <f>C29+C36+C37+C38</f>
        <v>400000000</v>
      </c>
      <c r="D28" s="10"/>
      <c r="F28" s="16"/>
      <c r="G28" s="16"/>
      <c r="H28" s="16"/>
      <c r="I28" s="16"/>
      <c r="J28" s="16"/>
    </row>
    <row r="29" spans="1:10" ht="24" customHeight="1">
      <c r="A29" s="45" t="s">
        <v>89</v>
      </c>
      <c r="B29" s="40" t="s">
        <v>135</v>
      </c>
      <c r="C29" s="47">
        <f>C30+C31+C32+C33+C34+C35</f>
        <v>263435000</v>
      </c>
      <c r="D29" s="10"/>
      <c r="F29" s="16"/>
      <c r="G29" s="16"/>
      <c r="H29" s="16"/>
      <c r="I29" s="16"/>
      <c r="J29" s="16"/>
    </row>
    <row r="30" spans="1:10" ht="39.75" customHeight="1">
      <c r="A30" s="45" t="s">
        <v>156</v>
      </c>
      <c r="B30" s="46" t="s">
        <v>136</v>
      </c>
      <c r="C30" s="52">
        <f>239*235*4000</f>
        <v>224660000</v>
      </c>
      <c r="D30" s="17"/>
      <c r="F30" s="18"/>
      <c r="G30" s="18"/>
      <c r="H30" s="19"/>
      <c r="I30" s="16"/>
      <c r="J30" s="16"/>
    </row>
    <row r="31" spans="1:10" ht="24" customHeight="1">
      <c r="A31" s="45" t="s">
        <v>156</v>
      </c>
      <c r="B31" s="53" t="s">
        <v>137</v>
      </c>
      <c r="C31" s="47">
        <f>235*25000</f>
        <v>5875000</v>
      </c>
      <c r="D31" s="10"/>
      <c r="F31" s="18"/>
      <c r="G31" s="18"/>
      <c r="H31" s="19"/>
      <c r="I31" s="16"/>
      <c r="J31" s="16"/>
    </row>
    <row r="32" spans="1:10" ht="24" customHeight="1">
      <c r="A32" s="45" t="s">
        <v>156</v>
      </c>
      <c r="B32" s="53" t="s">
        <v>138</v>
      </c>
      <c r="C32" s="47">
        <f>235*25000</f>
        <v>5875000</v>
      </c>
      <c r="D32" s="10"/>
      <c r="F32" s="18"/>
      <c r="G32" s="18"/>
      <c r="H32" s="19"/>
      <c r="I32" s="16"/>
      <c r="J32" s="16"/>
    </row>
    <row r="33" spans="1:20" ht="24" customHeight="1">
      <c r="A33" s="45" t="s">
        <v>156</v>
      </c>
      <c r="B33" s="53" t="s">
        <v>139</v>
      </c>
      <c r="C33" s="47">
        <f>235*25000</f>
        <v>5875000</v>
      </c>
      <c r="D33" s="10"/>
      <c r="F33" s="18"/>
      <c r="G33" s="18"/>
      <c r="H33" s="19"/>
      <c r="I33" s="16"/>
      <c r="J33" s="16"/>
    </row>
    <row r="34" spans="1:20" ht="24" customHeight="1">
      <c r="A34" s="45" t="s">
        <v>156</v>
      </c>
      <c r="B34" s="53" t="s">
        <v>2</v>
      </c>
      <c r="C34" s="47">
        <f>235*45000</f>
        <v>10575000</v>
      </c>
      <c r="D34" s="10"/>
      <c r="E34" s="3"/>
      <c r="F34" s="18"/>
      <c r="G34" s="18"/>
      <c r="H34" s="19"/>
      <c r="I34" s="16"/>
      <c r="J34" s="16"/>
    </row>
    <row r="35" spans="1:20" ht="24" customHeight="1">
      <c r="A35" s="45" t="s">
        <v>156</v>
      </c>
      <c r="B35" s="53" t="s">
        <v>140</v>
      </c>
      <c r="C35" s="47">
        <f>235*45000</f>
        <v>10575000</v>
      </c>
      <c r="D35" s="10"/>
      <c r="F35" s="18"/>
      <c r="G35" s="18"/>
      <c r="H35" s="19"/>
      <c r="I35" s="16"/>
      <c r="J35" s="16"/>
    </row>
    <row r="36" spans="1:20" ht="24" customHeight="1">
      <c r="A36" s="54" t="s">
        <v>90</v>
      </c>
      <c r="B36" s="55" t="s">
        <v>141</v>
      </c>
      <c r="C36" s="56">
        <v>66565000</v>
      </c>
      <c r="F36" s="16"/>
      <c r="G36" s="16"/>
      <c r="H36" s="20"/>
      <c r="I36" s="16"/>
      <c r="J36" s="16"/>
    </row>
    <row r="37" spans="1:20" ht="24" customHeight="1">
      <c r="A37" s="57" t="s">
        <v>91</v>
      </c>
      <c r="B37" s="58" t="s">
        <v>142</v>
      </c>
      <c r="C37" s="56">
        <v>50000000</v>
      </c>
    </row>
    <row r="38" spans="1:20" ht="24" customHeight="1">
      <c r="A38" s="31" t="s">
        <v>92</v>
      </c>
      <c r="B38" s="32" t="s">
        <v>143</v>
      </c>
      <c r="C38" s="33">
        <v>20000000</v>
      </c>
      <c r="D38" s="3"/>
    </row>
    <row r="40" spans="1:20" s="127" customFormat="1" ht="17.25" hidden="1">
      <c r="A40" s="125" t="s">
        <v>26</v>
      </c>
      <c r="B40" s="126"/>
      <c r="C40" s="125"/>
      <c r="D40" s="126"/>
      <c r="E40" s="126"/>
      <c r="F40" s="126"/>
      <c r="G40" s="126"/>
      <c r="H40" s="126"/>
      <c r="I40" s="126"/>
      <c r="J40" s="125"/>
      <c r="K40" s="126"/>
      <c r="L40" s="126"/>
      <c r="M40" s="126"/>
      <c r="N40" s="126"/>
      <c r="O40" s="126"/>
      <c r="P40" s="126"/>
      <c r="Q40" s="126"/>
      <c r="R40" s="126"/>
      <c r="S40" s="126"/>
      <c r="T40" s="126"/>
    </row>
    <row r="41" spans="1:20" s="5" customFormat="1" ht="16.5" hidden="1">
      <c r="A41" s="25"/>
      <c r="B41" s="25"/>
      <c r="C41" s="25"/>
    </row>
    <row r="42" spans="1:20" s="5" customFormat="1" ht="16.5" hidden="1">
      <c r="A42" s="25"/>
      <c r="B42" s="25"/>
      <c r="C42" s="25"/>
    </row>
    <row r="43" spans="1:20" s="5" customFormat="1" ht="16.5" hidden="1">
      <c r="A43" s="25"/>
      <c r="B43" s="25"/>
      <c r="C43" s="25"/>
    </row>
    <row r="44" spans="1:20" s="5" customFormat="1" ht="16.5" hidden="1">
      <c r="A44" s="25"/>
      <c r="B44" s="25"/>
      <c r="C44" s="25"/>
    </row>
    <row r="45" spans="1:20" s="5" customFormat="1" ht="16.5" hidden="1">
      <c r="A45" s="25"/>
      <c r="B45" s="25"/>
      <c r="C45" s="25"/>
    </row>
    <row r="46" spans="1:20" s="5" customFormat="1" ht="16.5" hidden="1">
      <c r="A46" s="25"/>
      <c r="B46" s="25"/>
      <c r="C46" s="25" t="s">
        <v>24</v>
      </c>
    </row>
    <row r="47" spans="1:20" s="6" customFormat="1" ht="16.5" hidden="1">
      <c r="A47" s="124" t="s">
        <v>25</v>
      </c>
      <c r="B47" s="124"/>
      <c r="C47" s="124"/>
    </row>
    <row r="48" spans="1:20" hidden="1"/>
  </sheetData>
  <mergeCells count="4">
    <mergeCell ref="A2:C2"/>
    <mergeCell ref="A13:B13"/>
    <mergeCell ref="A3:C3"/>
    <mergeCell ref="A1:C1"/>
  </mergeCells>
  <phoneticPr fontId="10" type="noConversion"/>
  <pageMargins left="0.65" right="0.35" top="0.5" bottom="0.5" header="0.25" footer="0.25"/>
  <pageSetup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57"/>
  <sheetViews>
    <sheetView zoomScaleSheetLayoutView="100" workbookViewId="0">
      <selection activeCell="X4" sqref="X4"/>
    </sheetView>
  </sheetViews>
  <sheetFormatPr defaultColWidth="8.5703125" defaultRowHeight="18.75"/>
  <cols>
    <col min="1" max="1" width="0.5703125" style="66" customWidth="1"/>
    <col min="2" max="2" width="9.42578125" style="66" customWidth="1"/>
    <col min="3" max="4" width="2.5703125" style="66" hidden="1" customWidth="1"/>
    <col min="5" max="5" width="2.5703125" style="66" customWidth="1"/>
    <col min="6" max="6" width="2.140625" style="66" customWidth="1"/>
    <col min="7" max="7" width="1.85546875" style="66" bestFit="1" customWidth="1"/>
    <col min="8" max="8" width="1.42578125" style="66" customWidth="1"/>
    <col min="9" max="9" width="1.85546875" style="66" bestFit="1" customWidth="1"/>
    <col min="10" max="16384" width="8.5703125" style="66"/>
  </cols>
  <sheetData>
    <row r="1" spans="1:6" s="65" customFormat="1" ht="22.5" customHeight="1">
      <c r="A1" s="353" t="s">
        <v>177</v>
      </c>
      <c r="B1" s="353"/>
      <c r="C1" s="353"/>
      <c r="D1" s="353"/>
      <c r="E1" s="353"/>
      <c r="F1" s="353"/>
    </row>
    <row r="2" spans="1:6" s="68" customFormat="1" ht="33.75" customHeight="1">
      <c r="A2" s="354" t="s">
        <v>20</v>
      </c>
      <c r="B2" s="354"/>
      <c r="C2" s="354"/>
      <c r="D2" s="354"/>
      <c r="E2" s="354"/>
      <c r="F2" s="354"/>
    </row>
    <row r="3" spans="1:6" s="68" customFormat="1" ht="21" customHeight="1">
      <c r="A3" s="356" t="s">
        <v>176</v>
      </c>
      <c r="B3" s="356"/>
      <c r="C3" s="356"/>
      <c r="D3" s="356"/>
      <c r="E3" s="356"/>
      <c r="F3" s="356"/>
    </row>
    <row r="4" spans="1:6" s="68" customFormat="1" ht="16.5" customHeight="1">
      <c r="A4" s="67"/>
      <c r="B4" s="67"/>
      <c r="C4" s="67"/>
      <c r="D4" s="67"/>
      <c r="E4" s="355" t="s">
        <v>19</v>
      </c>
      <c r="F4" s="355"/>
    </row>
    <row r="5" spans="1:6" s="68" customFormat="1" ht="46.5" customHeight="1">
      <c r="A5" s="69" t="s">
        <v>144</v>
      </c>
      <c r="B5" s="70" t="s">
        <v>164</v>
      </c>
      <c r="C5" s="70" t="s">
        <v>21</v>
      </c>
      <c r="D5" s="70" t="s">
        <v>17</v>
      </c>
      <c r="E5" s="70" t="s">
        <v>95</v>
      </c>
      <c r="F5" s="70" t="s">
        <v>163</v>
      </c>
    </row>
    <row r="6" spans="1:6" s="68" customFormat="1" ht="72" customHeight="1">
      <c r="A6" s="69" t="s">
        <v>145</v>
      </c>
      <c r="B6" s="115" t="s">
        <v>8</v>
      </c>
      <c r="C6" s="71">
        <f>SUM(C7:C11)</f>
        <v>953000000</v>
      </c>
      <c r="D6" s="71">
        <f>SUM(D7:D11)</f>
        <v>953000000</v>
      </c>
      <c r="E6" s="71">
        <f>SUM(E7:E11)</f>
        <v>1545000000</v>
      </c>
      <c r="F6" s="350" t="s">
        <v>64</v>
      </c>
    </row>
    <row r="7" spans="1:6" s="68" customFormat="1" ht="36.75" customHeight="1">
      <c r="A7" s="73">
        <v>1</v>
      </c>
      <c r="B7" s="74" t="s">
        <v>9</v>
      </c>
      <c r="C7" s="75">
        <v>627270000</v>
      </c>
      <c r="D7" s="75">
        <v>350000000</v>
      </c>
      <c r="E7" s="75">
        <f>1260830000-405000000</f>
        <v>855830000</v>
      </c>
      <c r="F7" s="351"/>
    </row>
    <row r="8" spans="1:6" s="68" customFormat="1" ht="36.75" customHeight="1">
      <c r="A8" s="77">
        <v>2</v>
      </c>
      <c r="B8" s="78" t="s">
        <v>10</v>
      </c>
      <c r="C8" s="79">
        <v>130220000</v>
      </c>
      <c r="D8" s="79">
        <v>45000000</v>
      </c>
      <c r="E8" s="79">
        <v>122560000</v>
      </c>
      <c r="F8" s="351"/>
    </row>
    <row r="9" spans="1:6" s="68" customFormat="1" ht="28.5" customHeight="1">
      <c r="A9" s="77">
        <v>3</v>
      </c>
      <c r="B9" s="78" t="s">
        <v>11</v>
      </c>
      <c r="C9" s="79">
        <v>51030000</v>
      </c>
      <c r="D9" s="79">
        <f>55000000+112000000</f>
        <v>167000000</v>
      </c>
      <c r="E9" s="79">
        <v>85260000</v>
      </c>
      <c r="F9" s="351"/>
    </row>
    <row r="10" spans="1:6" s="68" customFormat="1" ht="28.5" customHeight="1">
      <c r="A10" s="108">
        <v>4</v>
      </c>
      <c r="B10" s="133" t="s">
        <v>12</v>
      </c>
      <c r="C10" s="109">
        <v>144480000</v>
      </c>
      <c r="D10" s="109">
        <v>391000000</v>
      </c>
      <c r="E10" s="109">
        <v>234480000</v>
      </c>
      <c r="F10" s="351"/>
    </row>
    <row r="11" spans="1:6" s="68" customFormat="1" ht="28.5" customHeight="1">
      <c r="A11" s="81">
        <v>5</v>
      </c>
      <c r="B11" s="82" t="s">
        <v>31</v>
      </c>
      <c r="C11" s="83"/>
      <c r="D11" s="83"/>
      <c r="E11" s="83">
        <f>258870000-12000000</f>
        <v>246870000</v>
      </c>
      <c r="F11" s="352"/>
    </row>
    <row r="12" spans="1:6" s="87" customFormat="1" ht="27" customHeight="1">
      <c r="A12" s="69" t="s">
        <v>146</v>
      </c>
      <c r="B12" s="85" t="s">
        <v>167</v>
      </c>
      <c r="C12" s="71">
        <v>1065000000</v>
      </c>
      <c r="D12" s="71">
        <f>SUM(D13:D15)</f>
        <v>1065000000</v>
      </c>
      <c r="E12" s="71">
        <f>SUM(E13:E15)</f>
        <v>1401000000</v>
      </c>
      <c r="F12" s="86"/>
    </row>
    <row r="13" spans="1:6" s="68" customFormat="1" ht="24.75" customHeight="1">
      <c r="A13" s="77">
        <v>3</v>
      </c>
      <c r="B13" s="99" t="s">
        <v>160</v>
      </c>
      <c r="C13" s="79">
        <v>400000000</v>
      </c>
      <c r="D13" s="79">
        <v>401000000</v>
      </c>
      <c r="E13" s="132">
        <v>400000000</v>
      </c>
      <c r="F13" s="80"/>
    </row>
    <row r="14" spans="1:6" s="68" customFormat="1" ht="24.75" customHeight="1">
      <c r="A14" s="77">
        <v>4</v>
      </c>
      <c r="B14" s="99" t="s">
        <v>159</v>
      </c>
      <c r="C14" s="79">
        <v>465000000</v>
      </c>
      <c r="D14" s="79">
        <v>464972000</v>
      </c>
      <c r="E14" s="132">
        <v>651000000</v>
      </c>
      <c r="F14" s="80"/>
    </row>
    <row r="15" spans="1:6" s="68" customFormat="1" ht="24.75" customHeight="1">
      <c r="A15" s="81">
        <v>5</v>
      </c>
      <c r="B15" s="100" t="s">
        <v>158</v>
      </c>
      <c r="C15" s="83">
        <v>200000000</v>
      </c>
      <c r="D15" s="83">
        <v>199028000</v>
      </c>
      <c r="E15" s="131">
        <v>350000000</v>
      </c>
      <c r="F15" s="84"/>
    </row>
    <row r="16" spans="1:6" s="87" customFormat="1" ht="36.75" hidden="1" customHeight="1">
      <c r="A16" s="69" t="s">
        <v>151</v>
      </c>
      <c r="B16" s="116" t="s">
        <v>13</v>
      </c>
      <c r="C16" s="71">
        <v>1528000000</v>
      </c>
      <c r="D16" s="88">
        <f>C16</f>
        <v>1528000000</v>
      </c>
      <c r="E16" s="129">
        <v>0</v>
      </c>
      <c r="F16" s="86"/>
    </row>
    <row r="17" spans="1:6" s="87" customFormat="1" ht="30.75" customHeight="1">
      <c r="A17" s="69" t="s">
        <v>151</v>
      </c>
      <c r="B17" s="116" t="s">
        <v>96</v>
      </c>
      <c r="C17" s="71">
        <v>800000000</v>
      </c>
      <c r="D17" s="88">
        <f>D18+D19</f>
        <v>800000000</v>
      </c>
      <c r="E17" s="129">
        <f>SUM(E18:E19)</f>
        <v>440000000</v>
      </c>
      <c r="F17" s="86"/>
    </row>
    <row r="18" spans="1:6" s="68" customFormat="1" ht="26.25" customHeight="1">
      <c r="A18" s="73">
        <v>1</v>
      </c>
      <c r="B18" s="98" t="s">
        <v>97</v>
      </c>
      <c r="C18" s="75">
        <v>500000000</v>
      </c>
      <c r="D18" s="75">
        <f>C17-D19</f>
        <v>606000000</v>
      </c>
      <c r="E18" s="130">
        <v>300000000</v>
      </c>
      <c r="F18" s="76"/>
    </row>
    <row r="19" spans="1:6" s="68" customFormat="1" ht="26.25" customHeight="1">
      <c r="A19" s="81">
        <v>2</v>
      </c>
      <c r="B19" s="100" t="s">
        <v>98</v>
      </c>
      <c r="C19" s="83">
        <v>300000000</v>
      </c>
      <c r="D19" s="83">
        <v>194000000</v>
      </c>
      <c r="E19" s="131">
        <v>140000000</v>
      </c>
      <c r="F19" s="84"/>
    </row>
    <row r="20" spans="1:6" s="68" customFormat="1" ht="27" customHeight="1">
      <c r="A20" s="69" t="s">
        <v>152</v>
      </c>
      <c r="B20" s="101" t="s">
        <v>99</v>
      </c>
      <c r="C20" s="89">
        <f>SUM(C21:C32)</f>
        <v>2500000000</v>
      </c>
      <c r="D20" s="89">
        <f>SUM(D21:D32)</f>
        <v>2500000000</v>
      </c>
      <c r="E20" s="90">
        <f>SUM(E21:E32)</f>
        <v>3080000000</v>
      </c>
      <c r="F20" s="91" t="s">
        <v>14</v>
      </c>
    </row>
    <row r="21" spans="1:6" s="68" customFormat="1" ht="25.5" customHeight="1">
      <c r="A21" s="117">
        <v>1</v>
      </c>
      <c r="B21" s="118" t="s">
        <v>100</v>
      </c>
      <c r="C21" s="92">
        <v>150000000</v>
      </c>
      <c r="D21" s="92">
        <v>154409000</v>
      </c>
      <c r="E21" s="93">
        <v>180000000</v>
      </c>
      <c r="F21" s="76"/>
    </row>
    <row r="22" spans="1:6" s="95" customFormat="1" ht="25.5" customHeight="1">
      <c r="A22" s="77">
        <v>2</v>
      </c>
      <c r="B22" s="99" t="s">
        <v>101</v>
      </c>
      <c r="C22" s="94">
        <v>350000000</v>
      </c>
      <c r="D22" s="94">
        <v>385117000</v>
      </c>
      <c r="E22" s="60">
        <v>450000000</v>
      </c>
      <c r="F22" s="80"/>
    </row>
    <row r="23" spans="1:6" s="95" customFormat="1" ht="38.25" customHeight="1">
      <c r="A23" s="77">
        <v>3</v>
      </c>
      <c r="B23" s="99" t="s">
        <v>102</v>
      </c>
      <c r="C23" s="94">
        <v>200000000</v>
      </c>
      <c r="D23" s="94">
        <v>124885000</v>
      </c>
      <c r="E23" s="60">
        <v>250000000</v>
      </c>
      <c r="F23" s="80"/>
    </row>
    <row r="24" spans="1:6" s="95" customFormat="1" ht="25.5" customHeight="1">
      <c r="A24" s="77">
        <v>4</v>
      </c>
      <c r="B24" s="99" t="s">
        <v>103</v>
      </c>
      <c r="C24" s="94">
        <v>200000000</v>
      </c>
      <c r="D24" s="94">
        <v>293628000</v>
      </c>
      <c r="E24" s="60">
        <v>250000000</v>
      </c>
      <c r="F24" s="80"/>
    </row>
    <row r="25" spans="1:6" s="95" customFormat="1" ht="25.5" customHeight="1">
      <c r="A25" s="77">
        <v>5</v>
      </c>
      <c r="B25" s="99" t="s">
        <v>104</v>
      </c>
      <c r="C25" s="94">
        <v>150000000</v>
      </c>
      <c r="D25" s="94">
        <v>149000000</v>
      </c>
      <c r="E25" s="60">
        <v>200000000</v>
      </c>
      <c r="F25" s="80"/>
    </row>
    <row r="26" spans="1:6" s="95" customFormat="1" ht="25.5" customHeight="1">
      <c r="A26" s="77">
        <v>6</v>
      </c>
      <c r="B26" s="99" t="s">
        <v>105</v>
      </c>
      <c r="C26" s="94">
        <v>350000000</v>
      </c>
      <c r="D26" s="94">
        <v>255000000</v>
      </c>
      <c r="E26" s="60">
        <v>350000000</v>
      </c>
      <c r="F26" s="80"/>
    </row>
    <row r="27" spans="1:6" s="95" customFormat="1" ht="25.5" customHeight="1">
      <c r="A27" s="77">
        <v>7</v>
      </c>
      <c r="B27" s="99" t="s">
        <v>106</v>
      </c>
      <c r="C27" s="94">
        <v>200000000</v>
      </c>
      <c r="D27" s="94">
        <v>348135000</v>
      </c>
      <c r="E27" s="60">
        <v>300000000</v>
      </c>
      <c r="F27" s="80"/>
    </row>
    <row r="28" spans="1:6" s="95" customFormat="1" ht="25.5" customHeight="1">
      <c r="A28" s="77">
        <v>8</v>
      </c>
      <c r="B28" s="99" t="s">
        <v>107</v>
      </c>
      <c r="C28" s="94">
        <v>200000000</v>
      </c>
      <c r="D28" s="94">
        <v>199143000</v>
      </c>
      <c r="E28" s="60">
        <v>200000000</v>
      </c>
      <c r="F28" s="80"/>
    </row>
    <row r="29" spans="1:6" s="95" customFormat="1" ht="25.5" customHeight="1">
      <c r="A29" s="77">
        <v>9</v>
      </c>
      <c r="B29" s="99" t="s">
        <v>108</v>
      </c>
      <c r="C29" s="94">
        <v>50000000</v>
      </c>
      <c r="D29" s="94">
        <v>103000000</v>
      </c>
      <c r="E29" s="60">
        <v>150000000</v>
      </c>
      <c r="F29" s="80"/>
    </row>
    <row r="30" spans="1:6" s="95" customFormat="1" ht="25.5" customHeight="1">
      <c r="A30" s="77">
        <v>10</v>
      </c>
      <c r="B30" s="99" t="s">
        <v>109</v>
      </c>
      <c r="C30" s="94">
        <v>100000000</v>
      </c>
      <c r="D30" s="94">
        <v>70839000</v>
      </c>
      <c r="E30" s="60">
        <v>150000000</v>
      </c>
      <c r="F30" s="80"/>
    </row>
    <row r="31" spans="1:6" s="95" customFormat="1" ht="25.5" customHeight="1">
      <c r="A31" s="77">
        <v>11</v>
      </c>
      <c r="B31" s="99" t="s">
        <v>110</v>
      </c>
      <c r="C31" s="94">
        <v>200000000</v>
      </c>
      <c r="D31" s="94">
        <v>141050000</v>
      </c>
      <c r="E31" s="60">
        <v>250000000</v>
      </c>
      <c r="F31" s="80"/>
    </row>
    <row r="32" spans="1:6" s="95" customFormat="1" ht="25.5" customHeight="1">
      <c r="A32" s="108">
        <v>12</v>
      </c>
      <c r="B32" s="119" t="s">
        <v>111</v>
      </c>
      <c r="C32" s="96">
        <v>350000000</v>
      </c>
      <c r="D32" s="96">
        <v>275794000</v>
      </c>
      <c r="E32" s="60">
        <v>350000000</v>
      </c>
      <c r="F32" s="84"/>
    </row>
    <row r="33" spans="1:6" s="95" customFormat="1" ht="40.5" customHeight="1">
      <c r="A33" s="69" t="s">
        <v>153</v>
      </c>
      <c r="B33" s="97" t="s">
        <v>112</v>
      </c>
      <c r="C33" s="71">
        <f>SUM(C34:C38)</f>
        <v>600000000</v>
      </c>
      <c r="D33" s="71">
        <f>SUM(D34:D38)</f>
        <v>600000000</v>
      </c>
      <c r="E33" s="71">
        <f>SUM(E34:E38)</f>
        <v>600000000</v>
      </c>
      <c r="F33" s="72"/>
    </row>
    <row r="34" spans="1:6" s="95" customFormat="1" ht="23.25" customHeight="1">
      <c r="A34" s="73">
        <v>1</v>
      </c>
      <c r="B34" s="98" t="s">
        <v>113</v>
      </c>
      <c r="C34" s="75">
        <v>120000000</v>
      </c>
      <c r="D34" s="75">
        <v>80000000</v>
      </c>
      <c r="E34" s="75">
        <v>120000000</v>
      </c>
      <c r="F34" s="76"/>
    </row>
    <row r="35" spans="1:6" s="95" customFormat="1" ht="23.25" customHeight="1">
      <c r="A35" s="77">
        <v>2</v>
      </c>
      <c r="B35" s="99" t="s">
        <v>114</v>
      </c>
      <c r="C35" s="79">
        <v>150000000</v>
      </c>
      <c r="D35" s="79">
        <v>190000000</v>
      </c>
      <c r="E35" s="79">
        <v>150000000</v>
      </c>
      <c r="F35" s="80"/>
    </row>
    <row r="36" spans="1:6" s="95" customFormat="1" ht="23.25" customHeight="1">
      <c r="A36" s="77">
        <v>3</v>
      </c>
      <c r="B36" s="99" t="s">
        <v>115</v>
      </c>
      <c r="C36" s="79">
        <v>150000000</v>
      </c>
      <c r="D36" s="79">
        <v>150000000</v>
      </c>
      <c r="E36" s="79">
        <v>150000000</v>
      </c>
      <c r="F36" s="80"/>
    </row>
    <row r="37" spans="1:6" s="95" customFormat="1" ht="23.25" customHeight="1">
      <c r="A37" s="77">
        <v>4</v>
      </c>
      <c r="B37" s="99" t="s">
        <v>116</v>
      </c>
      <c r="C37" s="79">
        <v>160000000</v>
      </c>
      <c r="D37" s="79">
        <v>160000000</v>
      </c>
      <c r="E37" s="79">
        <v>160000000</v>
      </c>
      <c r="F37" s="80"/>
    </row>
    <row r="38" spans="1:6" s="95" customFormat="1" ht="23.25" customHeight="1">
      <c r="A38" s="81">
        <v>5</v>
      </c>
      <c r="B38" s="100" t="s">
        <v>117</v>
      </c>
      <c r="C38" s="83">
        <v>20000000</v>
      </c>
      <c r="D38" s="83">
        <v>20000000</v>
      </c>
      <c r="E38" s="83">
        <v>20000000</v>
      </c>
      <c r="F38" s="84"/>
    </row>
    <row r="39" spans="1:6" s="95" customFormat="1" ht="21" customHeight="1">
      <c r="A39" s="69" t="s">
        <v>155</v>
      </c>
      <c r="B39" s="101" t="s">
        <v>118</v>
      </c>
      <c r="C39" s="71">
        <f>SUM(C40:C43)</f>
        <v>1550000000</v>
      </c>
      <c r="D39" s="71">
        <f>SUM(D40:D43)</f>
        <v>1550000000</v>
      </c>
      <c r="E39" s="71">
        <f>SUM(E40:E43)</f>
        <v>2370000000</v>
      </c>
      <c r="F39" s="72"/>
    </row>
    <row r="40" spans="1:6" s="95" customFormat="1" ht="21" customHeight="1">
      <c r="A40" s="120">
        <v>1</v>
      </c>
      <c r="B40" s="102" t="s">
        <v>82</v>
      </c>
      <c r="C40" s="103">
        <v>750000000</v>
      </c>
      <c r="D40" s="103">
        <v>758203000</v>
      </c>
      <c r="E40" s="60">
        <v>1320000000</v>
      </c>
      <c r="F40" s="76"/>
    </row>
    <row r="41" spans="1:6" s="95" customFormat="1" ht="21" customHeight="1">
      <c r="A41" s="77">
        <v>2</v>
      </c>
      <c r="B41" s="99" t="s">
        <v>83</v>
      </c>
      <c r="C41" s="94">
        <f>250000000</f>
        <v>250000000</v>
      </c>
      <c r="D41" s="94">
        <f>C41</f>
        <v>250000000</v>
      </c>
      <c r="E41" s="60">
        <v>300000000</v>
      </c>
      <c r="F41" s="80"/>
    </row>
    <row r="42" spans="1:6" s="95" customFormat="1" ht="21" customHeight="1">
      <c r="A42" s="77">
        <v>4</v>
      </c>
      <c r="B42" s="99" t="s">
        <v>30</v>
      </c>
      <c r="C42" s="94">
        <v>200000000</v>
      </c>
      <c r="D42" s="94">
        <v>200000000</v>
      </c>
      <c r="E42" s="60">
        <v>300000000</v>
      </c>
      <c r="F42" s="60"/>
    </row>
    <row r="43" spans="1:6" s="95" customFormat="1" ht="21" customHeight="1">
      <c r="A43" s="81">
        <v>5</v>
      </c>
      <c r="B43" s="100" t="s">
        <v>84</v>
      </c>
      <c r="C43" s="104">
        <v>350000000</v>
      </c>
      <c r="D43" s="104">
        <v>341797000</v>
      </c>
      <c r="E43" s="60">
        <v>450000000</v>
      </c>
      <c r="F43" s="84"/>
    </row>
    <row r="44" spans="1:6" s="95" customFormat="1" ht="33.75" customHeight="1">
      <c r="A44" s="69" t="s">
        <v>154</v>
      </c>
      <c r="B44" s="97" t="s">
        <v>168</v>
      </c>
      <c r="C44" s="71">
        <f>SUM(C45:C49)</f>
        <v>335200000</v>
      </c>
      <c r="D44" s="71">
        <f>SUM(D45:D49)</f>
        <v>335200000</v>
      </c>
      <c r="E44" s="71">
        <f>SUM(E45:E49)</f>
        <v>2610000000</v>
      </c>
      <c r="F44" s="72"/>
    </row>
    <row r="45" spans="1:6" s="95" customFormat="1" ht="37.5" customHeight="1">
      <c r="A45" s="73">
        <v>1</v>
      </c>
      <c r="B45" s="105" t="s">
        <v>81</v>
      </c>
      <c r="C45" s="106">
        <v>200000000</v>
      </c>
      <c r="D45" s="106">
        <v>200000000</v>
      </c>
      <c r="E45" s="75">
        <v>60000000</v>
      </c>
      <c r="F45" s="76"/>
    </row>
    <row r="46" spans="1:6" s="95" customFormat="1" ht="26.25" hidden="1" customHeight="1">
      <c r="A46" s="77">
        <v>2</v>
      </c>
      <c r="B46" s="107" t="s">
        <v>15</v>
      </c>
      <c r="C46" s="94">
        <v>60000000</v>
      </c>
      <c r="D46" s="94">
        <f>C46</f>
        <v>60000000</v>
      </c>
      <c r="E46" s="79">
        <v>0</v>
      </c>
      <c r="F46" s="80"/>
    </row>
    <row r="47" spans="1:6" s="95" customFormat="1" ht="34.5" customHeight="1">
      <c r="A47" s="77">
        <v>2</v>
      </c>
      <c r="B47" s="107" t="s">
        <v>16</v>
      </c>
      <c r="C47" s="94"/>
      <c r="D47" s="94"/>
      <c r="E47" s="79">
        <v>1900000000</v>
      </c>
      <c r="F47" s="80"/>
    </row>
    <row r="48" spans="1:6" s="95" customFormat="1" ht="21.75" customHeight="1">
      <c r="A48" s="108">
        <v>3</v>
      </c>
      <c r="B48" s="107" t="s">
        <v>18</v>
      </c>
      <c r="C48" s="96">
        <v>75200000</v>
      </c>
      <c r="D48" s="96">
        <f>C48</f>
        <v>75200000</v>
      </c>
      <c r="E48" s="109"/>
      <c r="F48" s="110"/>
    </row>
    <row r="49" spans="1:8" s="95" customFormat="1" ht="41.25" customHeight="1">
      <c r="A49" s="81">
        <v>4</v>
      </c>
      <c r="B49" s="111" t="s">
        <v>157</v>
      </c>
      <c r="C49" s="104"/>
      <c r="D49" s="104"/>
      <c r="E49" s="83">
        <v>650000000</v>
      </c>
      <c r="F49" s="84"/>
    </row>
    <row r="50" spans="1:8" s="123" customFormat="1" ht="28.5" customHeight="1">
      <c r="A50" s="121"/>
      <c r="B50" s="69" t="s">
        <v>148</v>
      </c>
      <c r="C50" s="122">
        <f>C6+C12+C17+C20+C33+C39+C44+C16</f>
        <v>9331200000</v>
      </c>
      <c r="D50" s="122">
        <f>D6+D12+D17+D20+D33+D39+D44+D16</f>
        <v>9331200000</v>
      </c>
      <c r="E50" s="122">
        <f>E6+E12+E17+E20+E33+E39+E44+E16</f>
        <v>12046000000</v>
      </c>
      <c r="F50" s="121"/>
    </row>
    <row r="51" spans="1:8" ht="22.5" customHeight="1">
      <c r="D51" s="112"/>
    </row>
    <row r="52" spans="1:8" s="64" customFormat="1" ht="18.75" hidden="1" customHeight="1">
      <c r="A52" s="63" t="s">
        <v>23</v>
      </c>
      <c r="C52" s="63" t="s">
        <v>22</v>
      </c>
      <c r="H52" s="63"/>
    </row>
    <row r="53" spans="1:8">
      <c r="C53" s="114"/>
    </row>
    <row r="57" spans="1:8">
      <c r="B57" s="113"/>
    </row>
  </sheetData>
  <mergeCells count="5">
    <mergeCell ref="F6:F11"/>
    <mergeCell ref="A1:F1"/>
    <mergeCell ref="A2:F2"/>
    <mergeCell ref="E4:F4"/>
    <mergeCell ref="A3:F3"/>
  </mergeCells>
  <phoneticPr fontId="10" type="noConversion"/>
  <pageMargins left="0.5" right="0" top="0.5" bottom="0.5" header="0.25" footer="0.25"/>
  <pageSetup paperSize="9" scale="95" orientation="portrait" verticalDpi="300"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47"/>
  <sheetViews>
    <sheetView topLeftCell="A4" workbookViewId="0">
      <selection activeCell="X4" sqref="X4"/>
    </sheetView>
  </sheetViews>
  <sheetFormatPr defaultColWidth="8.5703125" defaultRowHeight="15.75"/>
  <cols>
    <col min="1" max="1" width="0.5703125" style="135" customWidth="1"/>
    <col min="2" max="2" width="4" style="136" customWidth="1"/>
    <col min="3" max="3" width="1.5703125" style="135" customWidth="1"/>
    <col min="4" max="4" width="1" style="137" customWidth="1"/>
    <col min="5" max="5" width="1.42578125" style="135" customWidth="1"/>
    <col min="6" max="6" width="5.5703125" style="135" customWidth="1"/>
    <col min="7" max="7" width="1.85546875" style="135" customWidth="1"/>
    <col min="8" max="8" width="2.42578125" style="1" bestFit="1" customWidth="1"/>
    <col min="9" max="9" width="1.5703125" style="135" customWidth="1"/>
    <col min="10" max="10" width="2.5703125" style="135" bestFit="1" customWidth="1"/>
    <col min="11" max="16384" width="8.5703125" style="135"/>
  </cols>
  <sheetData>
    <row r="1" spans="1:12" ht="26.25" customHeight="1">
      <c r="A1" s="357" t="s">
        <v>35</v>
      </c>
      <c r="B1" s="357"/>
      <c r="C1" s="357"/>
      <c r="D1" s="357"/>
      <c r="E1" s="357"/>
      <c r="F1" s="357"/>
      <c r="G1" s="357"/>
      <c r="H1" s="357"/>
    </row>
    <row r="2" spans="1:12" ht="18" customHeight="1"/>
    <row r="3" spans="1:12" s="134" customFormat="1" ht="220.5">
      <c r="A3" s="138" t="s">
        <v>144</v>
      </c>
      <c r="B3" s="138" t="s">
        <v>164</v>
      </c>
      <c r="C3" s="138" t="s">
        <v>36</v>
      </c>
      <c r="D3" s="138" t="s">
        <v>37</v>
      </c>
      <c r="E3" s="138" t="s">
        <v>38</v>
      </c>
      <c r="F3" s="138" t="s">
        <v>39</v>
      </c>
      <c r="G3" s="138" t="s">
        <v>40</v>
      </c>
      <c r="H3" s="139" t="s">
        <v>41</v>
      </c>
      <c r="I3" s="138" t="s">
        <v>163</v>
      </c>
      <c r="J3" s="140"/>
      <c r="K3" s="140"/>
      <c r="L3" s="140"/>
    </row>
    <row r="4" spans="1:12" s="144" customFormat="1" ht="94.5">
      <c r="A4" s="138" t="s">
        <v>145</v>
      </c>
      <c r="B4" s="141" t="s">
        <v>42</v>
      </c>
      <c r="C4" s="138"/>
      <c r="D4" s="142"/>
      <c r="E4" s="138"/>
      <c r="F4" s="138"/>
      <c r="G4" s="138"/>
      <c r="H4" s="143">
        <f>SUM(H5:H8)</f>
        <v>1459740000</v>
      </c>
      <c r="I4" s="138"/>
      <c r="J4" s="140"/>
      <c r="K4" s="140"/>
      <c r="L4" s="140"/>
    </row>
    <row r="5" spans="1:12" ht="99.75" customHeight="1">
      <c r="A5" s="145">
        <v>1</v>
      </c>
      <c r="B5" s="146" t="s">
        <v>43</v>
      </c>
      <c r="C5" s="145" t="s">
        <v>44</v>
      </c>
      <c r="D5" s="147">
        <v>59</v>
      </c>
      <c r="E5" s="148" t="s">
        <v>45</v>
      </c>
      <c r="F5" s="149" t="s">
        <v>46</v>
      </c>
      <c r="G5" s="149" t="s">
        <v>47</v>
      </c>
      <c r="H5" s="150">
        <f>1260830000-405000000</f>
        <v>855830000</v>
      </c>
      <c r="I5" s="145" t="s">
        <v>48</v>
      </c>
      <c r="J5" s="151"/>
      <c r="K5" s="152"/>
      <c r="L5" s="152"/>
    </row>
    <row r="6" spans="1:12" ht="409.5">
      <c r="A6" s="145">
        <v>2</v>
      </c>
      <c r="B6" s="146" t="s">
        <v>49</v>
      </c>
      <c r="C6" s="153" t="s">
        <v>44</v>
      </c>
      <c r="D6" s="147">
        <v>16</v>
      </c>
      <c r="E6" s="148" t="s">
        <v>50</v>
      </c>
      <c r="F6" s="149" t="s">
        <v>51</v>
      </c>
      <c r="G6" s="149" t="s">
        <v>52</v>
      </c>
      <c r="H6" s="150">
        <v>122560000</v>
      </c>
      <c r="I6" s="145" t="s">
        <v>48</v>
      </c>
      <c r="J6" s="151"/>
      <c r="K6" s="152"/>
      <c r="L6" s="152"/>
    </row>
    <row r="7" spans="1:12" ht="409.5">
      <c r="A7" s="145">
        <v>3</v>
      </c>
      <c r="B7" s="146" t="s">
        <v>53</v>
      </c>
      <c r="C7" s="153" t="s">
        <v>44</v>
      </c>
      <c r="D7" s="147">
        <v>12</v>
      </c>
      <c r="E7" s="148" t="s">
        <v>50</v>
      </c>
      <c r="F7" s="149" t="s">
        <v>54</v>
      </c>
      <c r="G7" s="149" t="s">
        <v>55</v>
      </c>
      <c r="H7" s="150">
        <v>234480000</v>
      </c>
      <c r="I7" s="145" t="s">
        <v>48</v>
      </c>
      <c r="J7" s="154"/>
      <c r="K7" s="152"/>
      <c r="L7" s="152"/>
    </row>
    <row r="8" spans="1:12" ht="299.25">
      <c r="A8" s="145">
        <v>4</v>
      </c>
      <c r="B8" s="146" t="s">
        <v>56</v>
      </c>
      <c r="C8" s="153" t="s">
        <v>44</v>
      </c>
      <c r="D8" s="147"/>
      <c r="E8" s="148"/>
      <c r="F8" s="149"/>
      <c r="G8" s="149"/>
      <c r="H8" s="150">
        <f>247870000-1000000</f>
        <v>246870000</v>
      </c>
      <c r="I8" s="145"/>
      <c r="J8" s="154"/>
      <c r="K8" s="152"/>
      <c r="L8" s="152"/>
    </row>
    <row r="9" spans="1:12" s="144" customFormat="1" ht="78.75">
      <c r="A9" s="138" t="s">
        <v>146</v>
      </c>
      <c r="B9" s="141" t="s">
        <v>57</v>
      </c>
      <c r="C9" s="139"/>
      <c r="D9" s="155"/>
      <c r="E9" s="156"/>
      <c r="F9" s="156"/>
      <c r="G9" s="148"/>
      <c r="H9" s="157">
        <f>H10</f>
        <v>85260000</v>
      </c>
      <c r="I9" s="138"/>
      <c r="J9" s="140"/>
      <c r="K9" s="140"/>
      <c r="L9" s="140"/>
    </row>
    <row r="10" spans="1:12" ht="346.5">
      <c r="A10" s="145">
        <v>1</v>
      </c>
      <c r="B10" s="146" t="s">
        <v>58</v>
      </c>
      <c r="C10" s="153" t="s">
        <v>44</v>
      </c>
      <c r="D10" s="147">
        <v>2</v>
      </c>
      <c r="E10" s="148" t="s">
        <v>59</v>
      </c>
      <c r="F10" s="148" t="s">
        <v>60</v>
      </c>
      <c r="G10" s="148" t="s">
        <v>61</v>
      </c>
      <c r="H10" s="150">
        <v>85260000</v>
      </c>
      <c r="I10" s="145" t="s">
        <v>48</v>
      </c>
      <c r="J10" s="152"/>
      <c r="K10" s="152"/>
      <c r="L10" s="152"/>
    </row>
    <row r="11" spans="1:12" s="144" customFormat="1">
      <c r="A11" s="358" t="s">
        <v>62</v>
      </c>
      <c r="B11" s="359"/>
      <c r="C11" s="138"/>
      <c r="D11" s="155"/>
      <c r="E11" s="156"/>
      <c r="F11" s="156"/>
      <c r="G11" s="156"/>
      <c r="H11" s="157">
        <f>H4+H9</f>
        <v>1545000000</v>
      </c>
      <c r="I11" s="138"/>
      <c r="J11" s="158"/>
      <c r="K11" s="140"/>
      <c r="L11" s="140"/>
    </row>
    <row r="12" spans="1:12" ht="27" customHeight="1">
      <c r="A12" s="360"/>
      <c r="B12" s="361"/>
      <c r="C12" s="361"/>
      <c r="D12" s="361"/>
      <c r="E12" s="361"/>
      <c r="F12" s="361"/>
      <c r="G12" s="361"/>
      <c r="H12" s="361"/>
      <c r="I12" s="361"/>
      <c r="J12" s="159"/>
      <c r="K12" s="152"/>
      <c r="L12" s="152"/>
    </row>
    <row r="13" spans="1:12">
      <c r="A13" s="152"/>
      <c r="B13" s="160"/>
      <c r="C13" s="152"/>
      <c r="D13" s="161"/>
      <c r="E13" s="154"/>
      <c r="F13" s="154"/>
      <c r="G13" s="154"/>
      <c r="H13" s="162"/>
      <c r="I13" s="152"/>
      <c r="J13" s="152"/>
      <c r="K13" s="152"/>
      <c r="L13" s="152"/>
    </row>
    <row r="14" spans="1:12">
      <c r="A14" s="152"/>
      <c r="B14" s="160"/>
      <c r="C14" s="152"/>
      <c r="D14" s="161"/>
      <c r="E14" s="154"/>
      <c r="F14" s="154"/>
      <c r="G14" s="154"/>
      <c r="H14" s="162"/>
      <c r="I14" s="152"/>
      <c r="J14" s="152"/>
      <c r="K14" s="152"/>
      <c r="L14" s="152"/>
    </row>
    <row r="15" spans="1:12">
      <c r="A15" s="152"/>
      <c r="B15" s="160"/>
      <c r="C15" s="152"/>
      <c r="D15" s="161"/>
      <c r="E15" s="154"/>
      <c r="F15" s="154"/>
      <c r="G15" s="154"/>
      <c r="H15" s="162"/>
      <c r="I15" s="152"/>
      <c r="J15" s="152"/>
      <c r="K15" s="152"/>
      <c r="L15" s="152"/>
    </row>
    <row r="16" spans="1:12">
      <c r="A16" s="152"/>
      <c r="B16" s="160"/>
      <c r="C16" s="152"/>
      <c r="D16" s="161"/>
      <c r="E16" s="154"/>
      <c r="F16" s="154"/>
      <c r="G16" s="154"/>
      <c r="H16" s="162"/>
      <c r="I16" s="152"/>
      <c r="J16" s="152"/>
      <c r="K16" s="152"/>
      <c r="L16" s="152"/>
    </row>
    <row r="17" spans="1:12">
      <c r="A17" s="152"/>
      <c r="B17" s="160"/>
      <c r="C17" s="152"/>
      <c r="D17" s="161"/>
      <c r="E17" s="154"/>
      <c r="F17" s="154"/>
      <c r="G17" s="154"/>
      <c r="H17" s="162"/>
      <c r="I17" s="152"/>
      <c r="J17" s="152"/>
      <c r="K17" s="152"/>
      <c r="L17" s="152"/>
    </row>
    <row r="18" spans="1:12">
      <c r="A18" s="152"/>
      <c r="B18" s="160"/>
      <c r="C18" s="152"/>
      <c r="D18" s="161"/>
      <c r="E18" s="154"/>
      <c r="F18" s="154"/>
      <c r="G18" s="154"/>
      <c r="H18" s="162"/>
      <c r="I18" s="152"/>
      <c r="J18" s="152"/>
      <c r="K18" s="152"/>
      <c r="L18" s="152"/>
    </row>
    <row r="19" spans="1:12">
      <c r="A19" s="152"/>
      <c r="B19" s="160"/>
      <c r="C19" s="152"/>
      <c r="D19" s="161"/>
      <c r="E19" s="154"/>
      <c r="F19" s="154"/>
      <c r="G19" s="154"/>
      <c r="H19" s="162"/>
      <c r="I19" s="152"/>
      <c r="J19" s="152"/>
      <c r="K19" s="152"/>
      <c r="L19" s="152"/>
    </row>
    <row r="20" spans="1:12">
      <c r="A20" s="152"/>
      <c r="B20" s="160"/>
      <c r="C20" s="152"/>
      <c r="D20" s="161"/>
      <c r="E20" s="154"/>
      <c r="F20" s="154"/>
      <c r="G20" s="154"/>
      <c r="H20" s="162"/>
      <c r="I20" s="152"/>
      <c r="J20" s="152"/>
      <c r="K20" s="152"/>
      <c r="L20" s="152"/>
    </row>
    <row r="21" spans="1:12">
      <c r="A21" s="152"/>
      <c r="B21" s="160"/>
      <c r="C21" s="152"/>
      <c r="D21" s="161"/>
      <c r="E21" s="154"/>
      <c r="F21" s="154"/>
      <c r="G21" s="154"/>
      <c r="H21" s="162"/>
      <c r="I21" s="152"/>
      <c r="J21" s="152"/>
      <c r="K21" s="152"/>
      <c r="L21" s="152"/>
    </row>
    <row r="22" spans="1:12">
      <c r="A22" s="152"/>
      <c r="B22" s="160"/>
      <c r="C22" s="152"/>
      <c r="D22" s="161"/>
      <c r="E22" s="154"/>
      <c r="F22" s="154"/>
      <c r="G22" s="154"/>
      <c r="H22" s="162"/>
      <c r="I22" s="152"/>
      <c r="J22" s="152"/>
      <c r="K22" s="152"/>
      <c r="L22" s="152"/>
    </row>
    <row r="23" spans="1:12">
      <c r="A23" s="152"/>
      <c r="B23" s="160"/>
      <c r="C23" s="152"/>
      <c r="D23" s="161"/>
      <c r="E23" s="154"/>
      <c r="F23" s="154"/>
      <c r="G23" s="154"/>
      <c r="H23" s="162"/>
      <c r="I23" s="152"/>
      <c r="J23" s="152"/>
      <c r="K23" s="152"/>
      <c r="L23" s="152"/>
    </row>
    <row r="24" spans="1:12">
      <c r="A24" s="152"/>
      <c r="B24" s="160"/>
      <c r="C24" s="152"/>
      <c r="D24" s="161"/>
      <c r="E24" s="154"/>
      <c r="F24" s="154"/>
      <c r="G24" s="154"/>
      <c r="H24" s="162"/>
      <c r="I24" s="152"/>
      <c r="J24" s="152"/>
      <c r="K24" s="152"/>
      <c r="L24" s="152"/>
    </row>
    <row r="25" spans="1:12">
      <c r="A25" s="152"/>
      <c r="B25" s="160"/>
      <c r="C25" s="152"/>
      <c r="D25" s="161"/>
      <c r="E25" s="154"/>
      <c r="F25" s="154"/>
      <c r="G25" s="154"/>
      <c r="H25" s="162"/>
      <c r="I25" s="152"/>
      <c r="J25" s="152"/>
      <c r="K25" s="152"/>
      <c r="L25" s="152"/>
    </row>
    <row r="26" spans="1:12">
      <c r="A26" s="152"/>
      <c r="B26" s="160"/>
      <c r="C26" s="152"/>
      <c r="D26" s="161"/>
      <c r="E26" s="154"/>
      <c r="F26" s="154"/>
      <c r="G26" s="154"/>
      <c r="H26" s="162"/>
      <c r="I26" s="152"/>
      <c r="J26" s="152"/>
      <c r="K26" s="152"/>
      <c r="L26" s="152"/>
    </row>
    <row r="27" spans="1:12">
      <c r="A27" s="152"/>
      <c r="B27" s="160"/>
      <c r="C27" s="152"/>
      <c r="D27" s="161"/>
      <c r="E27" s="154"/>
      <c r="F27" s="154"/>
      <c r="G27" s="154"/>
      <c r="H27" s="162"/>
      <c r="I27" s="152"/>
      <c r="J27" s="152"/>
      <c r="K27" s="152"/>
      <c r="L27" s="152"/>
    </row>
    <row r="28" spans="1:12">
      <c r="A28" s="152"/>
      <c r="B28" s="160"/>
      <c r="C28" s="152"/>
      <c r="D28" s="161"/>
      <c r="E28" s="154"/>
      <c r="F28" s="154"/>
      <c r="G28" s="154"/>
      <c r="H28" s="162"/>
      <c r="I28" s="152"/>
      <c r="J28" s="152"/>
      <c r="K28" s="152"/>
      <c r="L28" s="152"/>
    </row>
    <row r="29" spans="1:12">
      <c r="A29" s="152"/>
      <c r="B29" s="160"/>
      <c r="C29" s="152"/>
      <c r="D29" s="161"/>
      <c r="E29" s="154"/>
      <c r="F29" s="154"/>
      <c r="G29" s="154"/>
      <c r="H29" s="162"/>
      <c r="I29" s="152"/>
      <c r="J29" s="152"/>
      <c r="K29" s="152"/>
      <c r="L29" s="152"/>
    </row>
    <row r="30" spans="1:12">
      <c r="A30" s="152"/>
      <c r="B30" s="160"/>
      <c r="C30" s="152"/>
      <c r="D30" s="161"/>
      <c r="E30" s="154"/>
      <c r="F30" s="154"/>
      <c r="G30" s="154"/>
      <c r="H30" s="162"/>
      <c r="I30" s="152"/>
      <c r="J30" s="152"/>
      <c r="K30" s="152"/>
      <c r="L30" s="152"/>
    </row>
    <row r="31" spans="1:12">
      <c r="A31" s="152"/>
      <c r="B31" s="160"/>
      <c r="C31" s="152"/>
      <c r="D31" s="161"/>
      <c r="E31" s="154"/>
      <c r="F31" s="154"/>
      <c r="G31" s="154"/>
      <c r="H31" s="162"/>
      <c r="I31" s="152"/>
      <c r="J31" s="152"/>
      <c r="K31" s="152"/>
      <c r="L31" s="152"/>
    </row>
    <row r="32" spans="1:12">
      <c r="A32" s="152"/>
      <c r="B32" s="160"/>
      <c r="C32" s="152"/>
      <c r="D32" s="161"/>
      <c r="E32" s="154"/>
      <c r="F32" s="154"/>
      <c r="G32" s="154"/>
      <c r="H32" s="162"/>
      <c r="I32" s="152"/>
      <c r="J32" s="152"/>
      <c r="K32" s="152"/>
      <c r="L32" s="152"/>
    </row>
    <row r="33" spans="1:12">
      <c r="A33" s="152"/>
      <c r="B33" s="160"/>
      <c r="C33" s="152"/>
      <c r="D33" s="161"/>
      <c r="E33" s="154"/>
      <c r="F33" s="154"/>
      <c r="G33" s="154"/>
      <c r="H33" s="162"/>
      <c r="I33" s="152"/>
      <c r="J33" s="152"/>
      <c r="K33" s="152"/>
      <c r="L33" s="152"/>
    </row>
    <row r="34" spans="1:12">
      <c r="A34" s="152"/>
      <c r="B34" s="160"/>
      <c r="C34" s="152"/>
      <c r="D34" s="161"/>
      <c r="E34" s="154"/>
      <c r="F34" s="154"/>
      <c r="G34" s="154"/>
      <c r="H34" s="162"/>
      <c r="I34" s="152"/>
      <c r="J34" s="152"/>
      <c r="K34" s="152"/>
      <c r="L34" s="152"/>
    </row>
    <row r="35" spans="1:12">
      <c r="A35" s="152"/>
      <c r="B35" s="160"/>
      <c r="C35" s="152"/>
      <c r="D35" s="161"/>
      <c r="E35" s="154"/>
      <c r="F35" s="154"/>
      <c r="G35" s="154"/>
      <c r="H35" s="162"/>
      <c r="I35" s="152"/>
      <c r="J35" s="152"/>
      <c r="K35" s="152"/>
      <c r="L35" s="152"/>
    </row>
    <row r="36" spans="1:12">
      <c r="A36" s="152"/>
      <c r="B36" s="160"/>
      <c r="C36" s="152"/>
      <c r="D36" s="161"/>
      <c r="E36" s="154"/>
      <c r="F36" s="154"/>
      <c r="G36" s="154"/>
      <c r="H36" s="162"/>
      <c r="I36" s="152"/>
      <c r="J36" s="152"/>
      <c r="K36" s="152"/>
      <c r="L36" s="152"/>
    </row>
    <row r="37" spans="1:12">
      <c r="A37" s="152"/>
      <c r="B37" s="160"/>
      <c r="C37" s="152"/>
      <c r="D37" s="161"/>
      <c r="E37" s="154"/>
      <c r="F37" s="154"/>
      <c r="G37" s="154"/>
      <c r="H37" s="162"/>
      <c r="I37" s="152"/>
      <c r="J37" s="152"/>
      <c r="K37" s="152"/>
      <c r="L37" s="152"/>
    </row>
    <row r="38" spans="1:12">
      <c r="A38" s="152"/>
      <c r="B38" s="160"/>
      <c r="C38" s="152"/>
      <c r="D38" s="161"/>
      <c r="E38" s="154"/>
      <c r="F38" s="154"/>
      <c r="G38" s="154"/>
      <c r="H38" s="162"/>
      <c r="I38" s="152"/>
      <c r="J38" s="152"/>
      <c r="K38" s="152"/>
      <c r="L38" s="152"/>
    </row>
    <row r="39" spans="1:12">
      <c r="A39" s="152"/>
      <c r="B39" s="160"/>
      <c r="C39" s="152"/>
      <c r="D39" s="161"/>
      <c r="E39" s="154"/>
      <c r="F39" s="154"/>
      <c r="G39" s="154"/>
      <c r="H39" s="162"/>
      <c r="I39" s="152"/>
      <c r="J39" s="152"/>
      <c r="K39" s="152"/>
      <c r="L39" s="152"/>
    </row>
    <row r="40" spans="1:12">
      <c r="A40" s="152"/>
      <c r="B40" s="160"/>
      <c r="C40" s="152"/>
      <c r="D40" s="161"/>
      <c r="E40" s="154"/>
      <c r="F40" s="154"/>
      <c r="G40" s="154"/>
      <c r="H40" s="162"/>
      <c r="I40" s="152"/>
      <c r="J40" s="152"/>
      <c r="K40" s="152"/>
      <c r="L40" s="152"/>
    </row>
    <row r="41" spans="1:12">
      <c r="A41" s="152"/>
      <c r="B41" s="160"/>
      <c r="C41" s="152"/>
      <c r="D41" s="161"/>
      <c r="E41" s="154"/>
      <c r="F41" s="154"/>
      <c r="G41" s="154"/>
      <c r="H41" s="162"/>
      <c r="I41" s="152"/>
      <c r="J41" s="152"/>
      <c r="K41" s="152"/>
      <c r="L41" s="152"/>
    </row>
    <row r="42" spans="1:12">
      <c r="A42" s="152"/>
      <c r="B42" s="160"/>
      <c r="C42" s="152"/>
      <c r="D42" s="161"/>
      <c r="E42" s="154"/>
      <c r="F42" s="154"/>
      <c r="G42" s="154"/>
      <c r="H42" s="162"/>
      <c r="I42" s="152"/>
      <c r="J42" s="152"/>
      <c r="K42" s="152"/>
      <c r="L42" s="152"/>
    </row>
    <row r="43" spans="1:12">
      <c r="A43" s="152"/>
      <c r="B43" s="160"/>
      <c r="C43" s="152"/>
      <c r="D43" s="161"/>
      <c r="E43" s="154"/>
      <c r="F43" s="154"/>
      <c r="G43" s="154"/>
      <c r="H43" s="162"/>
      <c r="I43" s="152"/>
      <c r="J43" s="152"/>
      <c r="K43" s="152"/>
      <c r="L43" s="152"/>
    </row>
    <row r="44" spans="1:12">
      <c r="A44" s="152"/>
      <c r="B44" s="160"/>
      <c r="C44" s="152"/>
      <c r="D44" s="161"/>
      <c r="E44" s="154"/>
      <c r="F44" s="154"/>
      <c r="G44" s="154"/>
      <c r="H44" s="162"/>
      <c r="I44" s="152"/>
      <c r="J44" s="152"/>
      <c r="K44" s="152"/>
      <c r="L44" s="152"/>
    </row>
    <row r="45" spans="1:12">
      <c r="A45" s="152"/>
      <c r="B45" s="160"/>
      <c r="C45" s="152"/>
      <c r="D45" s="161"/>
      <c r="E45" s="154"/>
      <c r="F45" s="154"/>
      <c r="G45" s="154"/>
      <c r="H45" s="162"/>
      <c r="I45" s="152"/>
      <c r="J45" s="152"/>
      <c r="K45" s="152"/>
      <c r="L45" s="152"/>
    </row>
    <row r="46" spans="1:12">
      <c r="A46" s="152"/>
      <c r="B46" s="160"/>
      <c r="C46" s="152"/>
      <c r="D46" s="161"/>
      <c r="E46" s="154"/>
      <c r="F46" s="154"/>
      <c r="G46" s="154"/>
      <c r="H46" s="162"/>
      <c r="I46" s="152"/>
      <c r="J46" s="152"/>
      <c r="K46" s="152"/>
      <c r="L46" s="152"/>
    </row>
    <row r="47" spans="1:12">
      <c r="A47" s="152"/>
      <c r="B47" s="160"/>
      <c r="C47" s="152"/>
      <c r="D47" s="161"/>
      <c r="E47" s="154"/>
      <c r="F47" s="154"/>
      <c r="G47" s="154"/>
      <c r="H47" s="162"/>
      <c r="I47" s="152"/>
      <c r="J47" s="152"/>
      <c r="K47" s="152"/>
      <c r="L47" s="152"/>
    </row>
    <row r="48" spans="1:12">
      <c r="A48" s="152"/>
      <c r="B48" s="160"/>
      <c r="C48" s="152"/>
      <c r="D48" s="161"/>
      <c r="E48" s="154"/>
      <c r="F48" s="154"/>
      <c r="G48" s="154"/>
      <c r="H48" s="162"/>
      <c r="I48" s="152"/>
      <c r="J48" s="152"/>
      <c r="K48" s="152"/>
      <c r="L48" s="152"/>
    </row>
    <row r="49" spans="1:12">
      <c r="A49" s="152"/>
      <c r="B49" s="160"/>
      <c r="C49" s="152"/>
      <c r="D49" s="161"/>
      <c r="E49" s="154"/>
      <c r="F49" s="154"/>
      <c r="G49" s="154"/>
      <c r="H49" s="162"/>
      <c r="I49" s="152"/>
      <c r="J49" s="152"/>
      <c r="K49" s="152"/>
      <c r="L49" s="152"/>
    </row>
    <row r="50" spans="1:12">
      <c r="A50" s="152"/>
      <c r="B50" s="160"/>
      <c r="C50" s="152"/>
      <c r="D50" s="161"/>
      <c r="E50" s="154"/>
      <c r="F50" s="154"/>
      <c r="G50" s="154"/>
      <c r="H50" s="162"/>
      <c r="I50" s="152"/>
      <c r="J50" s="152"/>
      <c r="K50" s="152"/>
      <c r="L50" s="152"/>
    </row>
    <row r="51" spans="1:12">
      <c r="A51" s="152"/>
      <c r="B51" s="160"/>
      <c r="C51" s="152"/>
      <c r="D51" s="161"/>
      <c r="E51" s="154"/>
      <c r="F51" s="154"/>
      <c r="G51" s="154"/>
      <c r="H51" s="162"/>
      <c r="I51" s="152"/>
      <c r="J51" s="152"/>
      <c r="K51" s="152"/>
      <c r="L51" s="152"/>
    </row>
    <row r="52" spans="1:12">
      <c r="A52" s="152"/>
      <c r="B52" s="160"/>
      <c r="C52" s="152"/>
      <c r="D52" s="161"/>
      <c r="E52" s="154"/>
      <c r="F52" s="154"/>
      <c r="G52" s="154"/>
      <c r="H52" s="162"/>
      <c r="I52" s="152"/>
      <c r="J52" s="152"/>
      <c r="K52" s="152"/>
      <c r="L52" s="152"/>
    </row>
    <row r="53" spans="1:12">
      <c r="A53" s="152"/>
      <c r="B53" s="160"/>
      <c r="C53" s="152"/>
      <c r="D53" s="161"/>
      <c r="E53" s="154"/>
      <c r="F53" s="154"/>
      <c r="G53" s="154"/>
      <c r="H53" s="162"/>
      <c r="I53" s="152"/>
      <c r="J53" s="152"/>
      <c r="K53" s="152"/>
      <c r="L53" s="152"/>
    </row>
    <row r="54" spans="1:12">
      <c r="A54" s="152"/>
      <c r="B54" s="160"/>
      <c r="C54" s="152"/>
      <c r="D54" s="161"/>
      <c r="E54" s="154"/>
      <c r="F54" s="154"/>
      <c r="G54" s="154"/>
      <c r="H54" s="162"/>
      <c r="I54" s="152"/>
      <c r="J54" s="152"/>
      <c r="K54" s="152"/>
      <c r="L54" s="152"/>
    </row>
    <row r="55" spans="1:12">
      <c r="A55" s="152"/>
      <c r="B55" s="160"/>
      <c r="C55" s="152"/>
      <c r="D55" s="161"/>
      <c r="E55" s="154"/>
      <c r="F55" s="154"/>
      <c r="G55" s="154"/>
      <c r="H55" s="162"/>
      <c r="I55" s="152"/>
      <c r="J55" s="152"/>
      <c r="K55" s="152"/>
      <c r="L55" s="152"/>
    </row>
    <row r="56" spans="1:12">
      <c r="A56" s="152"/>
      <c r="B56" s="160"/>
      <c r="C56" s="152"/>
      <c r="D56" s="161"/>
      <c r="E56" s="154"/>
      <c r="F56" s="154"/>
      <c r="G56" s="154"/>
      <c r="H56" s="162"/>
      <c r="I56" s="152"/>
      <c r="J56" s="152"/>
      <c r="K56" s="152"/>
      <c r="L56" s="152"/>
    </row>
    <row r="57" spans="1:12">
      <c r="A57" s="152"/>
      <c r="B57" s="160"/>
      <c r="C57" s="152"/>
      <c r="D57" s="161"/>
      <c r="E57" s="154"/>
      <c r="F57" s="154"/>
      <c r="G57" s="154"/>
      <c r="H57" s="162"/>
      <c r="I57" s="152"/>
      <c r="J57" s="152"/>
      <c r="K57" s="152"/>
      <c r="L57" s="152"/>
    </row>
    <row r="58" spans="1:12">
      <c r="A58" s="152"/>
      <c r="B58" s="160"/>
      <c r="C58" s="152"/>
      <c r="D58" s="161"/>
      <c r="E58" s="154"/>
      <c r="F58" s="154"/>
      <c r="G58" s="154"/>
      <c r="H58" s="162"/>
      <c r="I58" s="152"/>
      <c r="J58" s="152"/>
      <c r="K58" s="152"/>
      <c r="L58" s="152"/>
    </row>
    <row r="59" spans="1:12">
      <c r="A59" s="152"/>
      <c r="B59" s="160"/>
      <c r="C59" s="152"/>
      <c r="D59" s="161"/>
      <c r="E59" s="154"/>
      <c r="F59" s="154"/>
      <c r="G59" s="154"/>
      <c r="H59" s="162"/>
      <c r="I59" s="152"/>
      <c r="J59" s="152"/>
      <c r="K59" s="152"/>
      <c r="L59" s="152"/>
    </row>
    <row r="60" spans="1:12">
      <c r="A60" s="152"/>
      <c r="B60" s="160"/>
      <c r="C60" s="152"/>
      <c r="D60" s="161"/>
      <c r="E60" s="154"/>
      <c r="F60" s="154"/>
      <c r="G60" s="154"/>
      <c r="H60" s="162"/>
      <c r="I60" s="152"/>
      <c r="J60" s="152"/>
      <c r="K60" s="152"/>
      <c r="L60" s="152"/>
    </row>
    <row r="61" spans="1:12">
      <c r="A61" s="152"/>
      <c r="B61" s="160"/>
      <c r="C61" s="152"/>
      <c r="D61" s="161"/>
      <c r="E61" s="154"/>
      <c r="F61" s="154"/>
      <c r="G61" s="154"/>
      <c r="H61" s="162"/>
      <c r="I61" s="152"/>
      <c r="J61" s="152"/>
      <c r="K61" s="152"/>
      <c r="L61" s="152"/>
    </row>
    <row r="62" spans="1:12">
      <c r="A62" s="152"/>
      <c r="B62" s="160"/>
      <c r="C62" s="152"/>
      <c r="D62" s="161"/>
      <c r="E62" s="154"/>
      <c r="F62" s="154"/>
      <c r="G62" s="154"/>
      <c r="H62" s="162"/>
      <c r="I62" s="152"/>
      <c r="J62" s="152"/>
      <c r="K62" s="152"/>
      <c r="L62" s="152"/>
    </row>
    <row r="63" spans="1:12">
      <c r="A63" s="152"/>
      <c r="B63" s="160"/>
      <c r="C63" s="152"/>
      <c r="D63" s="161"/>
      <c r="E63" s="154"/>
      <c r="F63" s="154"/>
      <c r="G63" s="154"/>
      <c r="H63" s="162"/>
      <c r="I63" s="152"/>
      <c r="J63" s="152"/>
      <c r="K63" s="152"/>
      <c r="L63" s="152"/>
    </row>
    <row r="64" spans="1:12">
      <c r="A64" s="152"/>
      <c r="B64" s="160"/>
      <c r="C64" s="152"/>
      <c r="D64" s="161"/>
      <c r="E64" s="154"/>
      <c r="F64" s="154"/>
      <c r="G64" s="154"/>
      <c r="H64" s="162"/>
      <c r="I64" s="152"/>
      <c r="J64" s="152"/>
      <c r="K64" s="152"/>
      <c r="L64" s="152"/>
    </row>
    <row r="65" spans="1:12">
      <c r="A65" s="152"/>
      <c r="B65" s="160"/>
      <c r="C65" s="152"/>
      <c r="D65" s="161"/>
      <c r="E65" s="154"/>
      <c r="F65" s="154"/>
      <c r="G65" s="154"/>
      <c r="H65" s="162"/>
      <c r="I65" s="152"/>
      <c r="J65" s="152"/>
      <c r="K65" s="152"/>
      <c r="L65" s="152"/>
    </row>
    <row r="66" spans="1:12">
      <c r="A66" s="152"/>
      <c r="B66" s="160"/>
      <c r="C66" s="152"/>
      <c r="D66" s="161"/>
      <c r="E66" s="154"/>
      <c r="F66" s="154"/>
      <c r="G66" s="154"/>
      <c r="H66" s="162"/>
      <c r="I66" s="152"/>
      <c r="J66" s="152"/>
      <c r="K66" s="152"/>
      <c r="L66" s="152"/>
    </row>
    <row r="67" spans="1:12">
      <c r="A67" s="152"/>
      <c r="B67" s="160"/>
      <c r="C67" s="152"/>
      <c r="D67" s="161"/>
      <c r="E67" s="154"/>
      <c r="F67" s="154"/>
      <c r="G67" s="154"/>
      <c r="H67" s="162"/>
      <c r="I67" s="152"/>
      <c r="J67" s="152"/>
      <c r="K67" s="152"/>
      <c r="L67" s="152"/>
    </row>
    <row r="68" spans="1:12">
      <c r="A68" s="152"/>
      <c r="B68" s="160"/>
      <c r="C68" s="152"/>
      <c r="D68" s="161"/>
      <c r="E68" s="154"/>
      <c r="F68" s="154"/>
      <c r="G68" s="154"/>
      <c r="H68" s="162"/>
      <c r="I68" s="152"/>
      <c r="J68" s="152"/>
      <c r="K68" s="152"/>
      <c r="L68" s="152"/>
    </row>
    <row r="69" spans="1:12">
      <c r="A69" s="152"/>
      <c r="B69" s="160"/>
      <c r="C69" s="152"/>
      <c r="D69" s="161"/>
      <c r="E69" s="154"/>
      <c r="F69" s="154"/>
      <c r="G69" s="154"/>
      <c r="H69" s="162"/>
      <c r="I69" s="152"/>
      <c r="J69" s="152"/>
      <c r="K69" s="152"/>
      <c r="L69" s="152"/>
    </row>
    <row r="70" spans="1:12">
      <c r="A70" s="152"/>
      <c r="B70" s="160"/>
      <c r="C70" s="152"/>
      <c r="D70" s="161"/>
      <c r="E70" s="154"/>
      <c r="F70" s="154"/>
      <c r="G70" s="154"/>
      <c r="H70" s="162"/>
      <c r="I70" s="152"/>
      <c r="J70" s="152"/>
      <c r="K70" s="152"/>
      <c r="L70" s="152"/>
    </row>
    <row r="71" spans="1:12">
      <c r="A71" s="152"/>
      <c r="B71" s="160"/>
      <c r="C71" s="152"/>
      <c r="D71" s="161"/>
      <c r="E71" s="154"/>
      <c r="F71" s="154"/>
      <c r="G71" s="154"/>
      <c r="H71" s="162"/>
      <c r="I71" s="152"/>
      <c r="J71" s="152"/>
      <c r="K71" s="152"/>
      <c r="L71" s="152"/>
    </row>
    <row r="72" spans="1:12">
      <c r="A72" s="152"/>
      <c r="B72" s="160"/>
      <c r="C72" s="152"/>
      <c r="D72" s="161"/>
      <c r="E72" s="154"/>
      <c r="F72" s="154"/>
      <c r="G72" s="154"/>
      <c r="H72" s="162"/>
      <c r="I72" s="152"/>
      <c r="J72" s="152"/>
      <c r="K72" s="152"/>
      <c r="L72" s="152"/>
    </row>
    <row r="73" spans="1:12">
      <c r="A73" s="152"/>
      <c r="B73" s="160"/>
      <c r="C73" s="152"/>
      <c r="D73" s="163"/>
      <c r="E73" s="152"/>
      <c r="F73" s="152"/>
      <c r="G73" s="152"/>
      <c r="H73" s="164"/>
      <c r="I73" s="152"/>
      <c r="J73" s="152"/>
      <c r="K73" s="152"/>
      <c r="L73" s="152"/>
    </row>
    <row r="74" spans="1:12">
      <c r="A74" s="152"/>
      <c r="B74" s="160"/>
      <c r="C74" s="152"/>
      <c r="D74" s="163"/>
      <c r="E74" s="152"/>
      <c r="F74" s="152"/>
      <c r="G74" s="152"/>
      <c r="H74" s="164"/>
      <c r="I74" s="152"/>
      <c r="J74" s="152"/>
      <c r="K74" s="152"/>
      <c r="L74" s="152"/>
    </row>
    <row r="75" spans="1:12">
      <c r="A75" s="152"/>
      <c r="B75" s="160"/>
      <c r="C75" s="152"/>
      <c r="D75" s="163"/>
      <c r="E75" s="152"/>
      <c r="F75" s="152"/>
      <c r="G75" s="152"/>
      <c r="H75" s="164"/>
      <c r="I75" s="152"/>
      <c r="J75" s="152"/>
      <c r="K75" s="152"/>
      <c r="L75" s="152"/>
    </row>
    <row r="76" spans="1:12">
      <c r="A76" s="152"/>
      <c r="B76" s="160"/>
      <c r="C76" s="152"/>
      <c r="D76" s="163"/>
      <c r="E76" s="152"/>
      <c r="F76" s="152"/>
      <c r="G76" s="152"/>
      <c r="H76" s="164"/>
      <c r="I76" s="152"/>
      <c r="J76" s="152"/>
      <c r="K76" s="152"/>
      <c r="L76" s="152"/>
    </row>
    <row r="77" spans="1:12">
      <c r="A77" s="152"/>
      <c r="B77" s="160"/>
      <c r="C77" s="152"/>
      <c r="D77" s="163"/>
      <c r="E77" s="152"/>
      <c r="F77" s="152"/>
      <c r="G77" s="152"/>
      <c r="H77" s="164"/>
      <c r="I77" s="152"/>
      <c r="J77" s="152"/>
      <c r="K77" s="152"/>
      <c r="L77" s="152"/>
    </row>
    <row r="78" spans="1:12">
      <c r="A78" s="152"/>
      <c r="B78" s="160"/>
      <c r="C78" s="152"/>
      <c r="D78" s="163"/>
      <c r="E78" s="152"/>
      <c r="F78" s="152"/>
      <c r="G78" s="152"/>
      <c r="H78" s="164"/>
      <c r="I78" s="152"/>
      <c r="J78" s="152"/>
      <c r="K78" s="152"/>
      <c r="L78" s="152"/>
    </row>
    <row r="79" spans="1:12">
      <c r="A79" s="152"/>
      <c r="B79" s="160"/>
      <c r="C79" s="152"/>
      <c r="D79" s="163"/>
      <c r="E79" s="152"/>
      <c r="F79" s="152"/>
      <c r="G79" s="152"/>
      <c r="H79" s="164"/>
      <c r="I79" s="152"/>
      <c r="J79" s="152"/>
      <c r="K79" s="152"/>
      <c r="L79" s="152"/>
    </row>
    <row r="80" spans="1:12">
      <c r="A80" s="152"/>
      <c r="B80" s="160"/>
      <c r="C80" s="152"/>
      <c r="D80" s="163"/>
      <c r="E80" s="152"/>
      <c r="F80" s="152"/>
      <c r="G80" s="152"/>
      <c r="H80" s="164"/>
      <c r="I80" s="152"/>
      <c r="J80" s="152"/>
      <c r="K80" s="152"/>
      <c r="L80" s="152"/>
    </row>
    <row r="81" spans="1:12">
      <c r="A81" s="152"/>
      <c r="B81" s="160"/>
      <c r="C81" s="152"/>
      <c r="D81" s="163"/>
      <c r="E81" s="152"/>
      <c r="F81" s="152"/>
      <c r="G81" s="152"/>
      <c r="H81" s="164"/>
      <c r="I81" s="152"/>
      <c r="J81" s="152"/>
      <c r="K81" s="152"/>
      <c r="L81" s="152"/>
    </row>
    <row r="82" spans="1:12">
      <c r="A82" s="152"/>
      <c r="B82" s="160"/>
      <c r="C82" s="152"/>
      <c r="D82" s="163"/>
      <c r="E82" s="152"/>
      <c r="F82" s="152"/>
      <c r="G82" s="152"/>
      <c r="H82" s="164"/>
      <c r="I82" s="152"/>
      <c r="J82" s="152"/>
      <c r="K82" s="152"/>
      <c r="L82" s="152"/>
    </row>
    <row r="83" spans="1:12">
      <c r="A83" s="152"/>
      <c r="B83" s="160"/>
      <c r="C83" s="152"/>
      <c r="D83" s="163"/>
      <c r="E83" s="152"/>
      <c r="F83" s="152"/>
      <c r="G83" s="152"/>
      <c r="H83" s="164"/>
      <c r="I83" s="152"/>
      <c r="J83" s="152"/>
      <c r="K83" s="152"/>
      <c r="L83" s="152"/>
    </row>
    <row r="84" spans="1:12">
      <c r="A84" s="152"/>
      <c r="B84" s="160"/>
      <c r="C84" s="152"/>
      <c r="D84" s="163"/>
      <c r="E84" s="152"/>
      <c r="F84" s="152"/>
      <c r="G84" s="152"/>
      <c r="H84" s="164"/>
      <c r="I84" s="152"/>
      <c r="J84" s="152"/>
      <c r="K84" s="152"/>
      <c r="L84" s="152"/>
    </row>
    <row r="85" spans="1:12">
      <c r="A85" s="152"/>
      <c r="B85" s="160"/>
      <c r="C85" s="152"/>
      <c r="D85" s="163"/>
      <c r="E85" s="152"/>
      <c r="F85" s="152"/>
      <c r="G85" s="152"/>
      <c r="H85" s="164"/>
      <c r="I85" s="152"/>
      <c r="J85" s="152"/>
      <c r="K85" s="152"/>
      <c r="L85" s="152"/>
    </row>
    <row r="86" spans="1:12">
      <c r="A86" s="152"/>
      <c r="B86" s="160"/>
      <c r="C86" s="152"/>
      <c r="D86" s="163"/>
      <c r="E86" s="152"/>
      <c r="F86" s="152"/>
      <c r="G86" s="152"/>
      <c r="H86" s="164"/>
      <c r="I86" s="152"/>
      <c r="J86" s="152"/>
      <c r="K86" s="152"/>
      <c r="L86" s="152"/>
    </row>
    <row r="87" spans="1:12">
      <c r="A87" s="152"/>
      <c r="B87" s="160"/>
      <c r="C87" s="152"/>
      <c r="D87" s="163"/>
      <c r="E87" s="152"/>
      <c r="F87" s="152"/>
      <c r="G87" s="152"/>
      <c r="H87" s="164"/>
      <c r="I87" s="152"/>
      <c r="J87" s="152"/>
      <c r="K87" s="152"/>
      <c r="L87" s="152"/>
    </row>
    <row r="88" spans="1:12">
      <c r="A88" s="152"/>
      <c r="B88" s="160"/>
      <c r="C88" s="152"/>
      <c r="D88" s="163"/>
      <c r="E88" s="152"/>
      <c r="F88" s="152"/>
      <c r="G88" s="152"/>
      <c r="H88" s="164"/>
      <c r="I88" s="152"/>
      <c r="J88" s="152"/>
      <c r="K88" s="152"/>
      <c r="L88" s="152"/>
    </row>
    <row r="89" spans="1:12">
      <c r="A89" s="152"/>
      <c r="B89" s="160"/>
      <c r="C89" s="152"/>
      <c r="D89" s="163"/>
      <c r="E89" s="152"/>
      <c r="F89" s="152"/>
      <c r="G89" s="152"/>
      <c r="H89" s="164"/>
      <c r="I89" s="152"/>
      <c r="J89" s="152"/>
      <c r="K89" s="152"/>
      <c r="L89" s="152"/>
    </row>
    <row r="90" spans="1:12">
      <c r="A90" s="152"/>
      <c r="B90" s="160"/>
      <c r="C90" s="152"/>
      <c r="D90" s="163"/>
      <c r="E90" s="152"/>
      <c r="F90" s="152"/>
      <c r="G90" s="152"/>
      <c r="H90" s="164"/>
      <c r="I90" s="152"/>
      <c r="J90" s="152"/>
      <c r="K90" s="152"/>
      <c r="L90" s="152"/>
    </row>
    <row r="91" spans="1:12">
      <c r="A91" s="152"/>
      <c r="B91" s="160"/>
      <c r="C91" s="152"/>
      <c r="D91" s="163"/>
      <c r="E91" s="152"/>
      <c r="F91" s="152"/>
      <c r="G91" s="152"/>
      <c r="H91" s="164"/>
      <c r="I91" s="152"/>
      <c r="J91" s="152"/>
      <c r="K91" s="152"/>
      <c r="L91" s="152"/>
    </row>
    <row r="92" spans="1:12">
      <c r="A92" s="152"/>
      <c r="B92" s="160"/>
      <c r="C92" s="152"/>
      <c r="D92" s="163"/>
      <c r="E92" s="152"/>
      <c r="F92" s="152"/>
      <c r="G92" s="152"/>
      <c r="H92" s="164"/>
      <c r="I92" s="152"/>
      <c r="J92" s="152"/>
      <c r="K92" s="152"/>
      <c r="L92" s="152"/>
    </row>
    <row r="93" spans="1:12">
      <c r="A93" s="152"/>
      <c r="B93" s="160"/>
      <c r="C93" s="152"/>
      <c r="D93" s="163"/>
      <c r="E93" s="152"/>
      <c r="F93" s="152"/>
      <c r="G93" s="152"/>
      <c r="H93" s="164"/>
      <c r="I93" s="152"/>
      <c r="J93" s="152"/>
      <c r="K93" s="152"/>
      <c r="L93" s="152"/>
    </row>
    <row r="94" spans="1:12">
      <c r="A94" s="152"/>
      <c r="B94" s="160"/>
      <c r="C94" s="152"/>
      <c r="D94" s="163"/>
      <c r="E94" s="152"/>
      <c r="F94" s="152"/>
      <c r="G94" s="152"/>
      <c r="H94" s="164"/>
      <c r="I94" s="152"/>
      <c r="J94" s="152"/>
      <c r="K94" s="152"/>
      <c r="L94" s="152"/>
    </row>
    <row r="95" spans="1:12">
      <c r="A95" s="152"/>
      <c r="B95" s="160"/>
      <c r="C95" s="152"/>
      <c r="D95" s="163"/>
      <c r="E95" s="152"/>
      <c r="F95" s="152"/>
      <c r="G95" s="152"/>
      <c r="H95" s="164"/>
      <c r="I95" s="152"/>
      <c r="J95" s="152"/>
      <c r="K95" s="152"/>
      <c r="L95" s="152"/>
    </row>
    <row r="96" spans="1:12">
      <c r="A96" s="152"/>
      <c r="B96" s="160"/>
      <c r="C96" s="152"/>
      <c r="D96" s="163"/>
      <c r="E96" s="152"/>
      <c r="F96" s="152"/>
      <c r="G96" s="152"/>
      <c r="H96" s="164"/>
      <c r="I96" s="152"/>
      <c r="J96" s="152"/>
      <c r="K96" s="152"/>
      <c r="L96" s="152"/>
    </row>
    <row r="97" spans="1:12">
      <c r="A97" s="152"/>
      <c r="B97" s="160"/>
      <c r="C97" s="152"/>
      <c r="D97" s="163"/>
      <c r="E97" s="152"/>
      <c r="F97" s="152"/>
      <c r="G97" s="152"/>
      <c r="H97" s="164"/>
      <c r="I97" s="152"/>
      <c r="J97" s="152"/>
      <c r="K97" s="152"/>
      <c r="L97" s="152"/>
    </row>
    <row r="98" spans="1:12">
      <c r="A98" s="152"/>
      <c r="B98" s="160"/>
      <c r="C98" s="152"/>
      <c r="D98" s="163"/>
      <c r="E98" s="152"/>
      <c r="F98" s="152"/>
      <c r="G98" s="152"/>
      <c r="H98" s="164"/>
      <c r="I98" s="152"/>
      <c r="J98" s="152"/>
      <c r="K98" s="152"/>
      <c r="L98" s="152"/>
    </row>
    <row r="99" spans="1:12">
      <c r="A99" s="152"/>
      <c r="B99" s="160"/>
      <c r="C99" s="152"/>
      <c r="D99" s="163"/>
      <c r="E99" s="152"/>
      <c r="F99" s="152"/>
      <c r="G99" s="152"/>
      <c r="H99" s="164"/>
      <c r="I99" s="152"/>
      <c r="J99" s="152"/>
      <c r="K99" s="152"/>
      <c r="L99" s="152"/>
    </row>
    <row r="100" spans="1:12">
      <c r="A100" s="152"/>
      <c r="B100" s="160"/>
      <c r="C100" s="152"/>
      <c r="D100" s="163"/>
      <c r="E100" s="152"/>
      <c r="F100" s="152"/>
      <c r="G100" s="152"/>
      <c r="H100" s="164"/>
      <c r="I100" s="152"/>
      <c r="J100" s="152"/>
      <c r="K100" s="152"/>
      <c r="L100" s="152"/>
    </row>
    <row r="101" spans="1:12">
      <c r="A101" s="152"/>
      <c r="B101" s="160"/>
      <c r="C101" s="152"/>
      <c r="D101" s="163"/>
      <c r="E101" s="152"/>
      <c r="F101" s="152"/>
      <c r="G101" s="152"/>
      <c r="H101" s="164"/>
      <c r="I101" s="152"/>
      <c r="J101" s="152"/>
      <c r="K101" s="152"/>
      <c r="L101" s="152"/>
    </row>
    <row r="102" spans="1:12">
      <c r="A102" s="152"/>
      <c r="B102" s="160"/>
      <c r="C102" s="152"/>
      <c r="D102" s="163"/>
      <c r="E102" s="152"/>
      <c r="F102" s="152"/>
      <c r="G102" s="152"/>
      <c r="H102" s="164"/>
      <c r="I102" s="152"/>
      <c r="J102" s="152"/>
      <c r="K102" s="152"/>
      <c r="L102" s="152"/>
    </row>
    <row r="103" spans="1:12">
      <c r="A103" s="152"/>
      <c r="B103" s="160"/>
      <c r="C103" s="152"/>
      <c r="D103" s="163"/>
      <c r="E103" s="152"/>
      <c r="F103" s="152"/>
      <c r="G103" s="152"/>
      <c r="H103" s="164"/>
      <c r="I103" s="152"/>
      <c r="J103" s="152"/>
      <c r="K103" s="152"/>
      <c r="L103" s="152"/>
    </row>
    <row r="104" spans="1:12">
      <c r="A104" s="152"/>
      <c r="B104" s="160"/>
      <c r="C104" s="152"/>
      <c r="D104" s="163"/>
      <c r="E104" s="152"/>
      <c r="F104" s="152"/>
      <c r="G104" s="152"/>
      <c r="H104" s="164"/>
      <c r="I104" s="152"/>
      <c r="J104" s="152"/>
      <c r="K104" s="152"/>
      <c r="L104" s="152"/>
    </row>
    <row r="105" spans="1:12">
      <c r="A105" s="152"/>
      <c r="B105" s="160"/>
      <c r="C105" s="152"/>
      <c r="D105" s="163"/>
      <c r="E105" s="152"/>
      <c r="F105" s="152"/>
      <c r="G105" s="152"/>
      <c r="H105" s="164"/>
      <c r="I105" s="152"/>
      <c r="J105" s="152"/>
      <c r="K105" s="152"/>
      <c r="L105" s="152"/>
    </row>
    <row r="106" spans="1:12">
      <c r="A106" s="152"/>
      <c r="B106" s="160"/>
      <c r="C106" s="152"/>
      <c r="D106" s="163"/>
      <c r="E106" s="152"/>
      <c r="F106" s="152"/>
      <c r="G106" s="152"/>
      <c r="H106" s="164"/>
      <c r="I106" s="152"/>
      <c r="J106" s="152"/>
      <c r="K106" s="152"/>
      <c r="L106" s="152"/>
    </row>
    <row r="107" spans="1:12">
      <c r="A107" s="152"/>
      <c r="B107" s="160"/>
      <c r="C107" s="152"/>
      <c r="D107" s="163"/>
      <c r="E107" s="152"/>
      <c r="F107" s="152"/>
      <c r="G107" s="152"/>
      <c r="H107" s="164"/>
      <c r="I107" s="152"/>
      <c r="J107" s="152"/>
      <c r="K107" s="152"/>
      <c r="L107" s="152"/>
    </row>
    <row r="108" spans="1:12">
      <c r="A108" s="152"/>
      <c r="B108" s="160"/>
      <c r="C108" s="152"/>
      <c r="D108" s="163"/>
      <c r="E108" s="152"/>
      <c r="F108" s="152"/>
      <c r="G108" s="152"/>
      <c r="H108" s="164"/>
      <c r="I108" s="152"/>
      <c r="J108" s="152"/>
      <c r="K108" s="152"/>
      <c r="L108" s="152"/>
    </row>
    <row r="109" spans="1:12">
      <c r="A109" s="152"/>
      <c r="B109" s="160"/>
      <c r="C109" s="152"/>
      <c r="D109" s="163"/>
      <c r="E109" s="152"/>
      <c r="F109" s="152"/>
      <c r="G109" s="152"/>
      <c r="H109" s="164"/>
      <c r="I109" s="152"/>
      <c r="J109" s="152"/>
      <c r="K109" s="152"/>
      <c r="L109" s="152"/>
    </row>
    <row r="110" spans="1:12">
      <c r="A110" s="152"/>
      <c r="B110" s="160"/>
      <c r="C110" s="152"/>
      <c r="D110" s="163"/>
      <c r="E110" s="152"/>
      <c r="F110" s="152"/>
      <c r="G110" s="152"/>
      <c r="H110" s="164"/>
      <c r="I110" s="152"/>
      <c r="J110" s="152"/>
      <c r="K110" s="152"/>
      <c r="L110" s="152"/>
    </row>
    <row r="111" spans="1:12">
      <c r="A111" s="152"/>
      <c r="B111" s="160"/>
      <c r="C111" s="152"/>
      <c r="D111" s="163"/>
      <c r="E111" s="152"/>
      <c r="F111" s="152"/>
      <c r="G111" s="152"/>
      <c r="H111" s="164"/>
      <c r="I111" s="152"/>
      <c r="J111" s="152"/>
      <c r="K111" s="152"/>
      <c r="L111" s="152"/>
    </row>
    <row r="112" spans="1:12">
      <c r="A112" s="152"/>
      <c r="B112" s="160"/>
      <c r="C112" s="152"/>
      <c r="D112" s="163"/>
      <c r="E112" s="152"/>
      <c r="F112" s="152"/>
      <c r="G112" s="152"/>
      <c r="H112" s="164"/>
      <c r="I112" s="152"/>
      <c r="J112" s="152"/>
      <c r="K112" s="152"/>
      <c r="L112" s="152"/>
    </row>
    <row r="113" spans="1:12">
      <c r="A113" s="152"/>
      <c r="B113" s="160"/>
      <c r="C113" s="152"/>
      <c r="D113" s="163"/>
      <c r="E113" s="152"/>
      <c r="F113" s="152"/>
      <c r="G113" s="152"/>
      <c r="H113" s="164"/>
      <c r="I113" s="152"/>
      <c r="J113" s="152"/>
      <c r="K113" s="152"/>
      <c r="L113" s="152"/>
    </row>
    <row r="114" spans="1:12">
      <c r="A114" s="152"/>
      <c r="B114" s="160"/>
      <c r="C114" s="152"/>
      <c r="D114" s="163"/>
      <c r="E114" s="152"/>
      <c r="F114" s="152"/>
      <c r="G114" s="152"/>
      <c r="H114" s="164"/>
      <c r="I114" s="152"/>
      <c r="J114" s="152"/>
      <c r="K114" s="152"/>
      <c r="L114" s="152"/>
    </row>
    <row r="115" spans="1:12">
      <c r="A115" s="152"/>
      <c r="B115" s="160"/>
      <c r="C115" s="152"/>
      <c r="D115" s="163"/>
      <c r="E115" s="152"/>
      <c r="F115" s="152"/>
      <c r="G115" s="152"/>
      <c r="H115" s="164"/>
      <c r="I115" s="152"/>
      <c r="J115" s="152"/>
      <c r="K115" s="152"/>
      <c r="L115" s="152"/>
    </row>
    <row r="116" spans="1:12">
      <c r="A116" s="152"/>
      <c r="B116" s="160"/>
      <c r="C116" s="152"/>
      <c r="D116" s="163"/>
      <c r="E116" s="152"/>
      <c r="F116" s="152"/>
      <c r="G116" s="152"/>
      <c r="H116" s="164"/>
      <c r="I116" s="152"/>
      <c r="J116" s="152"/>
      <c r="K116" s="152"/>
      <c r="L116" s="152"/>
    </row>
    <row r="117" spans="1:12">
      <c r="A117" s="152"/>
      <c r="B117" s="160"/>
      <c r="C117" s="152"/>
      <c r="D117" s="163"/>
      <c r="E117" s="152"/>
      <c r="F117" s="152"/>
      <c r="G117" s="152"/>
      <c r="H117" s="164"/>
      <c r="I117" s="152"/>
      <c r="J117" s="152"/>
      <c r="K117" s="152"/>
      <c r="L117" s="152"/>
    </row>
    <row r="118" spans="1:12">
      <c r="A118" s="152"/>
      <c r="B118" s="160"/>
      <c r="C118" s="152"/>
      <c r="D118" s="163"/>
      <c r="E118" s="152"/>
      <c r="F118" s="152"/>
      <c r="G118" s="152"/>
      <c r="H118" s="164"/>
      <c r="I118" s="152"/>
      <c r="J118" s="152"/>
      <c r="K118" s="152"/>
      <c r="L118" s="152"/>
    </row>
    <row r="119" spans="1:12">
      <c r="A119" s="152"/>
      <c r="B119" s="160"/>
      <c r="C119" s="152"/>
      <c r="D119" s="163"/>
      <c r="E119" s="152"/>
      <c r="F119" s="152"/>
      <c r="G119" s="152"/>
      <c r="H119" s="164"/>
      <c r="I119" s="152"/>
      <c r="J119" s="152"/>
      <c r="K119" s="152"/>
      <c r="L119" s="152"/>
    </row>
    <row r="120" spans="1:12">
      <c r="A120" s="152"/>
      <c r="B120" s="160"/>
      <c r="C120" s="152"/>
      <c r="D120" s="163"/>
      <c r="E120" s="152"/>
      <c r="F120" s="152"/>
      <c r="G120" s="152"/>
      <c r="H120" s="164"/>
      <c r="I120" s="152"/>
      <c r="J120" s="152"/>
      <c r="K120" s="152"/>
      <c r="L120" s="152"/>
    </row>
    <row r="121" spans="1:12">
      <c r="A121" s="152"/>
      <c r="B121" s="160"/>
      <c r="C121" s="152"/>
      <c r="D121" s="163"/>
      <c r="E121" s="152"/>
      <c r="F121" s="152"/>
      <c r="G121" s="152"/>
      <c r="H121" s="164"/>
      <c r="I121" s="152"/>
      <c r="J121" s="152"/>
      <c r="K121" s="152"/>
      <c r="L121" s="152"/>
    </row>
    <row r="122" spans="1:12">
      <c r="A122" s="152"/>
      <c r="B122" s="160"/>
      <c r="C122" s="152"/>
      <c r="D122" s="163"/>
      <c r="E122" s="152"/>
      <c r="F122" s="152"/>
      <c r="G122" s="152"/>
      <c r="H122" s="164"/>
      <c r="I122" s="152"/>
      <c r="J122" s="152"/>
      <c r="K122" s="152"/>
      <c r="L122" s="152"/>
    </row>
    <row r="123" spans="1:12">
      <c r="A123" s="152"/>
      <c r="B123" s="160"/>
      <c r="C123" s="152"/>
      <c r="D123" s="163"/>
      <c r="E123" s="152"/>
      <c r="F123" s="152"/>
      <c r="G123" s="152"/>
      <c r="H123" s="164"/>
      <c r="I123" s="152"/>
      <c r="J123" s="152"/>
      <c r="K123" s="152"/>
      <c r="L123" s="152"/>
    </row>
    <row r="124" spans="1:12">
      <c r="A124" s="152"/>
      <c r="B124" s="160"/>
      <c r="C124" s="152"/>
      <c r="D124" s="163"/>
      <c r="E124" s="152"/>
      <c r="F124" s="152"/>
      <c r="G124" s="152"/>
      <c r="H124" s="164"/>
      <c r="I124" s="152"/>
      <c r="J124" s="152"/>
      <c r="K124" s="152"/>
      <c r="L124" s="152"/>
    </row>
    <row r="125" spans="1:12">
      <c r="A125" s="152"/>
      <c r="B125" s="160"/>
      <c r="C125" s="152"/>
      <c r="D125" s="163"/>
      <c r="E125" s="152"/>
      <c r="F125" s="152"/>
      <c r="G125" s="152"/>
      <c r="H125" s="164"/>
      <c r="I125" s="152"/>
      <c r="J125" s="152"/>
      <c r="K125" s="152"/>
      <c r="L125" s="152"/>
    </row>
    <row r="126" spans="1:12">
      <c r="A126" s="152"/>
      <c r="B126" s="160"/>
      <c r="C126" s="152"/>
      <c r="D126" s="163"/>
      <c r="E126" s="152"/>
      <c r="F126" s="152"/>
      <c r="G126" s="152"/>
      <c r="H126" s="164"/>
      <c r="I126" s="152"/>
      <c r="J126" s="152"/>
      <c r="K126" s="152"/>
      <c r="L126" s="152"/>
    </row>
    <row r="127" spans="1:12">
      <c r="A127" s="152"/>
      <c r="B127" s="160"/>
      <c r="C127" s="152"/>
      <c r="D127" s="163"/>
      <c r="E127" s="152"/>
      <c r="F127" s="152"/>
      <c r="G127" s="152"/>
      <c r="H127" s="164"/>
      <c r="I127" s="152"/>
      <c r="J127" s="152"/>
      <c r="K127" s="152"/>
      <c r="L127" s="152"/>
    </row>
    <row r="128" spans="1:12">
      <c r="A128" s="152"/>
      <c r="B128" s="160"/>
      <c r="C128" s="152"/>
      <c r="D128" s="163"/>
      <c r="E128" s="152"/>
      <c r="F128" s="152"/>
      <c r="G128" s="152"/>
      <c r="H128" s="164"/>
      <c r="I128" s="152"/>
      <c r="J128" s="152"/>
      <c r="K128" s="152"/>
      <c r="L128" s="152"/>
    </row>
    <row r="129" spans="1:12">
      <c r="A129" s="152"/>
      <c r="B129" s="160"/>
      <c r="C129" s="152"/>
      <c r="D129" s="163"/>
      <c r="E129" s="152"/>
      <c r="F129" s="152"/>
      <c r="G129" s="152"/>
      <c r="H129" s="164"/>
      <c r="I129" s="152"/>
      <c r="J129" s="152"/>
      <c r="K129" s="152"/>
      <c r="L129" s="152"/>
    </row>
    <row r="130" spans="1:12">
      <c r="A130" s="152"/>
      <c r="B130" s="160"/>
      <c r="C130" s="152"/>
      <c r="D130" s="163"/>
      <c r="E130" s="152"/>
      <c r="F130" s="152"/>
      <c r="G130" s="152"/>
      <c r="H130" s="164"/>
      <c r="I130" s="152"/>
      <c r="J130" s="152"/>
      <c r="K130" s="152"/>
      <c r="L130" s="152"/>
    </row>
    <row r="131" spans="1:12">
      <c r="A131" s="152"/>
      <c r="B131" s="160"/>
      <c r="C131" s="152"/>
      <c r="D131" s="163"/>
      <c r="E131" s="152"/>
      <c r="F131" s="152"/>
      <c r="G131" s="152"/>
      <c r="H131" s="164"/>
      <c r="I131" s="152"/>
      <c r="J131" s="152"/>
      <c r="K131" s="152"/>
      <c r="L131" s="152"/>
    </row>
    <row r="132" spans="1:12">
      <c r="A132" s="152"/>
      <c r="B132" s="160"/>
      <c r="C132" s="152"/>
      <c r="D132" s="163"/>
      <c r="E132" s="152"/>
      <c r="F132" s="152"/>
      <c r="G132" s="152"/>
      <c r="H132" s="164"/>
      <c r="I132" s="152"/>
      <c r="J132" s="152"/>
      <c r="K132" s="152"/>
      <c r="L132" s="152"/>
    </row>
    <row r="133" spans="1:12">
      <c r="A133" s="152"/>
      <c r="B133" s="160"/>
      <c r="C133" s="152"/>
      <c r="D133" s="163"/>
      <c r="E133" s="152"/>
      <c r="F133" s="152"/>
      <c r="G133" s="152"/>
      <c r="H133" s="164"/>
      <c r="I133" s="152"/>
      <c r="J133" s="152"/>
      <c r="K133" s="152"/>
      <c r="L133" s="152"/>
    </row>
    <row r="134" spans="1:12">
      <c r="A134" s="152"/>
      <c r="B134" s="160"/>
      <c r="C134" s="152"/>
      <c r="D134" s="163"/>
      <c r="E134" s="152"/>
      <c r="F134" s="152"/>
      <c r="G134" s="152"/>
      <c r="H134" s="164"/>
      <c r="I134" s="152"/>
      <c r="J134" s="152"/>
      <c r="K134" s="152"/>
      <c r="L134" s="152"/>
    </row>
    <row r="135" spans="1:12">
      <c r="A135" s="152"/>
      <c r="B135" s="160"/>
      <c r="C135" s="152"/>
      <c r="D135" s="163"/>
      <c r="E135" s="152"/>
      <c r="F135" s="152"/>
      <c r="G135" s="152"/>
      <c r="H135" s="164"/>
      <c r="I135" s="152"/>
      <c r="J135" s="152"/>
      <c r="K135" s="152"/>
      <c r="L135" s="152"/>
    </row>
    <row r="136" spans="1:12">
      <c r="A136" s="152"/>
      <c r="B136" s="160"/>
      <c r="C136" s="152"/>
      <c r="D136" s="163"/>
      <c r="E136" s="152"/>
      <c r="F136" s="152"/>
      <c r="G136" s="152"/>
      <c r="H136" s="164"/>
      <c r="I136" s="152"/>
      <c r="J136" s="152"/>
      <c r="K136" s="152"/>
      <c r="L136" s="152"/>
    </row>
    <row r="137" spans="1:12">
      <c r="A137" s="152"/>
      <c r="B137" s="160"/>
      <c r="C137" s="152"/>
      <c r="D137" s="163"/>
      <c r="E137" s="152"/>
      <c r="F137" s="152"/>
      <c r="G137" s="152"/>
      <c r="H137" s="164"/>
      <c r="I137" s="152"/>
      <c r="J137" s="152"/>
      <c r="K137" s="152"/>
      <c r="L137" s="152"/>
    </row>
    <row r="138" spans="1:12">
      <c r="A138" s="152"/>
      <c r="B138" s="160"/>
      <c r="C138" s="152"/>
      <c r="D138" s="163"/>
      <c r="E138" s="152"/>
      <c r="F138" s="152"/>
      <c r="G138" s="152"/>
      <c r="H138" s="164"/>
      <c r="I138" s="152"/>
      <c r="J138" s="152"/>
      <c r="K138" s="152"/>
      <c r="L138" s="152"/>
    </row>
    <row r="139" spans="1:12">
      <c r="A139" s="152"/>
      <c r="B139" s="160"/>
      <c r="C139" s="152"/>
      <c r="D139" s="163"/>
      <c r="E139" s="152"/>
      <c r="F139" s="152"/>
      <c r="G139" s="152"/>
      <c r="H139" s="164"/>
      <c r="I139" s="152"/>
      <c r="J139" s="152"/>
      <c r="K139" s="152"/>
      <c r="L139" s="152"/>
    </row>
    <row r="140" spans="1:12">
      <c r="A140" s="152"/>
      <c r="B140" s="160"/>
      <c r="C140" s="152"/>
      <c r="D140" s="163"/>
      <c r="E140" s="152"/>
      <c r="F140" s="152"/>
      <c r="G140" s="152"/>
      <c r="H140" s="164"/>
      <c r="I140" s="152"/>
      <c r="J140" s="152"/>
      <c r="K140" s="152"/>
      <c r="L140" s="152"/>
    </row>
    <row r="141" spans="1:12">
      <c r="A141" s="152"/>
      <c r="B141" s="160"/>
      <c r="C141" s="152"/>
      <c r="D141" s="163"/>
      <c r="E141" s="152"/>
      <c r="F141" s="152"/>
      <c r="G141" s="152"/>
      <c r="H141" s="164"/>
      <c r="I141" s="152"/>
      <c r="J141" s="152"/>
      <c r="K141" s="152"/>
      <c r="L141" s="152"/>
    </row>
    <row r="142" spans="1:12">
      <c r="A142" s="152"/>
      <c r="B142" s="160"/>
      <c r="C142" s="152"/>
      <c r="D142" s="163"/>
      <c r="E142" s="152"/>
      <c r="F142" s="152"/>
      <c r="G142" s="152"/>
      <c r="H142" s="164"/>
      <c r="I142" s="152"/>
      <c r="J142" s="152"/>
      <c r="K142" s="152"/>
      <c r="L142" s="152"/>
    </row>
    <row r="143" spans="1:12">
      <c r="A143" s="152"/>
      <c r="B143" s="160"/>
      <c r="C143" s="152"/>
      <c r="D143" s="163"/>
      <c r="E143" s="152"/>
      <c r="F143" s="152"/>
      <c r="G143" s="152"/>
      <c r="H143" s="164"/>
      <c r="I143" s="152"/>
      <c r="J143" s="152"/>
      <c r="K143" s="152"/>
      <c r="L143" s="152"/>
    </row>
    <row r="144" spans="1:12">
      <c r="A144" s="152"/>
      <c r="B144" s="160"/>
      <c r="C144" s="152"/>
      <c r="D144" s="163"/>
      <c r="E144" s="152"/>
      <c r="F144" s="152"/>
      <c r="G144" s="152"/>
      <c r="H144" s="164"/>
      <c r="I144" s="152"/>
      <c r="J144" s="152"/>
      <c r="K144" s="152"/>
      <c r="L144" s="152"/>
    </row>
    <row r="145" spans="1:12">
      <c r="A145" s="152"/>
      <c r="B145" s="160"/>
      <c r="C145" s="152"/>
      <c r="D145" s="163"/>
      <c r="E145" s="152"/>
      <c r="F145" s="152"/>
      <c r="G145" s="152"/>
      <c r="H145" s="164"/>
      <c r="I145" s="152"/>
      <c r="J145" s="152"/>
      <c r="K145" s="152"/>
      <c r="L145" s="152"/>
    </row>
    <row r="146" spans="1:12">
      <c r="A146" s="152"/>
      <c r="B146" s="160"/>
      <c r="C146" s="152"/>
      <c r="D146" s="163"/>
      <c r="E146" s="152"/>
      <c r="F146" s="152"/>
      <c r="G146" s="152"/>
      <c r="H146" s="164"/>
      <c r="I146" s="152"/>
      <c r="J146" s="152"/>
      <c r="K146" s="152"/>
      <c r="L146" s="152"/>
    </row>
    <row r="147" spans="1:12">
      <c r="A147" s="152"/>
      <c r="B147" s="160"/>
      <c r="C147" s="152"/>
      <c r="D147" s="163"/>
      <c r="E147" s="152"/>
      <c r="F147" s="152"/>
      <c r="G147" s="152"/>
      <c r="H147" s="164"/>
      <c r="I147" s="152"/>
      <c r="J147" s="152"/>
      <c r="K147" s="152"/>
      <c r="L147" s="152"/>
    </row>
  </sheetData>
  <mergeCells count="3">
    <mergeCell ref="A1:H1"/>
    <mergeCell ref="A11:B11"/>
    <mergeCell ref="A12:I12"/>
  </mergeCells>
  <phoneticPr fontId="10" type="noConversion"/>
  <pageMargins left="0.43307086614173229" right="0.19685039370078741" top="0.55118110236220474" bottom="0.15748031496062992" header="0.31496062992125984" footer="0.11811023622047245"/>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abSelected="1" zoomScale="85" zoomScaleNormal="85" workbookViewId="0">
      <selection activeCell="D10" sqref="D10"/>
    </sheetView>
  </sheetViews>
  <sheetFormatPr defaultColWidth="9.140625" defaultRowHeight="17.25"/>
  <cols>
    <col min="1" max="1" width="7.7109375" style="326" customWidth="1"/>
    <col min="2" max="2" width="64.5703125" style="327" customWidth="1"/>
    <col min="3" max="3" width="16.7109375" style="327" customWidth="1"/>
    <col min="4" max="4" width="45.85546875" style="300" customWidth="1"/>
    <col min="5" max="5" width="11" style="300" bestFit="1" customWidth="1"/>
    <col min="6" max="16384" width="9.140625" style="300"/>
  </cols>
  <sheetData>
    <row r="1" spans="1:5">
      <c r="A1" s="363" t="s">
        <v>420</v>
      </c>
      <c r="B1" s="363"/>
      <c r="C1" s="363"/>
      <c r="D1" s="363"/>
    </row>
    <row r="2" spans="1:5" ht="42.4" customHeight="1">
      <c r="A2" s="364" t="s">
        <v>421</v>
      </c>
      <c r="B2" s="364"/>
      <c r="C2" s="364"/>
      <c r="D2" s="364"/>
    </row>
    <row r="3" spans="1:5" ht="23.25" customHeight="1">
      <c r="A3" s="365" t="s">
        <v>401</v>
      </c>
      <c r="B3" s="365"/>
      <c r="C3" s="365"/>
      <c r="D3" s="365"/>
    </row>
    <row r="4" spans="1:5" ht="26.25" customHeight="1">
      <c r="A4" s="301"/>
      <c r="B4" s="301"/>
      <c r="C4" s="301"/>
      <c r="D4" s="302" t="s">
        <v>191</v>
      </c>
    </row>
    <row r="5" spans="1:5" ht="17.25" customHeight="1">
      <c r="A5" s="366" t="s">
        <v>144</v>
      </c>
      <c r="B5" s="366" t="s">
        <v>164</v>
      </c>
      <c r="C5" s="366" t="s">
        <v>402</v>
      </c>
      <c r="D5" s="366" t="s">
        <v>403</v>
      </c>
    </row>
    <row r="6" spans="1:5">
      <c r="A6" s="366"/>
      <c r="B6" s="366"/>
      <c r="C6" s="366"/>
      <c r="D6" s="366"/>
    </row>
    <row r="7" spans="1:5" s="312" customFormat="1" ht="35.25" customHeight="1">
      <c r="A7" s="303"/>
      <c r="B7" s="309" t="s">
        <v>407</v>
      </c>
      <c r="C7" s="313">
        <f>C8+C13</f>
        <v>61121</v>
      </c>
      <c r="D7" s="310"/>
      <c r="E7" s="314"/>
    </row>
    <row r="8" spans="1:5" s="312" customFormat="1" ht="25.5" customHeight="1">
      <c r="A8" s="303" t="s">
        <v>145</v>
      </c>
      <c r="B8" s="304" t="s">
        <v>404</v>
      </c>
      <c r="C8" s="313">
        <f>C9+C11</f>
        <v>35897</v>
      </c>
      <c r="D8" s="310"/>
    </row>
    <row r="9" spans="1:5" s="312" customFormat="1" ht="27" customHeight="1">
      <c r="A9" s="318" t="s">
        <v>156</v>
      </c>
      <c r="B9" s="308" t="s">
        <v>405</v>
      </c>
      <c r="C9" s="317">
        <v>27899</v>
      </c>
      <c r="D9" s="310"/>
    </row>
    <row r="10" spans="1:5" s="312" customFormat="1" ht="88.5" customHeight="1">
      <c r="A10" s="318"/>
      <c r="B10" s="319" t="s">
        <v>416</v>
      </c>
      <c r="C10" s="320">
        <v>27899</v>
      </c>
      <c r="D10" s="311" t="s">
        <v>417</v>
      </c>
    </row>
    <row r="11" spans="1:5" s="312" customFormat="1" ht="28.5" customHeight="1">
      <c r="A11" s="318" t="s">
        <v>156</v>
      </c>
      <c r="B11" s="308" t="s">
        <v>406</v>
      </c>
      <c r="C11" s="317">
        <v>7998</v>
      </c>
      <c r="D11" s="310"/>
    </row>
    <row r="12" spans="1:5" s="312" customFormat="1" ht="28.5" customHeight="1">
      <c r="A12" s="318"/>
      <c r="B12" s="319" t="s">
        <v>418</v>
      </c>
      <c r="C12" s="320">
        <v>7998</v>
      </c>
      <c r="D12" s="310" t="s">
        <v>423</v>
      </c>
    </row>
    <row r="13" spans="1:5" s="312" customFormat="1" ht="28.5" customHeight="1">
      <c r="A13" s="303" t="s">
        <v>146</v>
      </c>
      <c r="B13" s="307" t="s">
        <v>408</v>
      </c>
      <c r="C13" s="306">
        <f>C14+C18+C22+C23+C24</f>
        <v>25224</v>
      </c>
      <c r="D13" s="310" t="s">
        <v>422</v>
      </c>
    </row>
    <row r="14" spans="1:5" s="312" customFormat="1" ht="44.25" customHeight="1">
      <c r="A14" s="305">
        <v>1</v>
      </c>
      <c r="B14" s="307" t="s">
        <v>236</v>
      </c>
      <c r="C14" s="306">
        <f>SUM(C15:C17)</f>
        <v>12681</v>
      </c>
      <c r="D14" s="309"/>
    </row>
    <row r="15" spans="1:5" s="312" customFormat="1" ht="44.25" customHeight="1">
      <c r="A15" s="315" t="s">
        <v>165</v>
      </c>
      <c r="B15" s="316" t="s">
        <v>235</v>
      </c>
      <c r="C15" s="317">
        <v>1753</v>
      </c>
      <c r="D15" s="309"/>
    </row>
    <row r="16" spans="1:5" s="312" customFormat="1" ht="64.5" customHeight="1">
      <c r="A16" s="315" t="s">
        <v>166</v>
      </c>
      <c r="B16" s="316" t="s">
        <v>409</v>
      </c>
      <c r="C16" s="317">
        <v>6900</v>
      </c>
      <c r="D16" s="309"/>
    </row>
    <row r="17" spans="1:4" s="312" customFormat="1" ht="66" customHeight="1">
      <c r="A17" s="315" t="s">
        <v>410</v>
      </c>
      <c r="B17" s="316" t="s">
        <v>387</v>
      </c>
      <c r="C17" s="317">
        <v>4028</v>
      </c>
      <c r="D17" s="309"/>
    </row>
    <row r="18" spans="1:4" s="312" customFormat="1" ht="44.25" customHeight="1">
      <c r="A18" s="305">
        <v>2</v>
      </c>
      <c r="B18" s="307" t="s">
        <v>237</v>
      </c>
      <c r="C18" s="306">
        <f>SUM(C19:C21)</f>
        <v>3556</v>
      </c>
      <c r="D18" s="309"/>
    </row>
    <row r="19" spans="1:4" s="312" customFormat="1" ht="64.5" customHeight="1">
      <c r="A19" s="315" t="s">
        <v>411</v>
      </c>
      <c r="B19" s="316" t="s">
        <v>391</v>
      </c>
      <c r="C19" s="317">
        <v>591</v>
      </c>
      <c r="D19" s="309"/>
    </row>
    <row r="20" spans="1:4" s="312" customFormat="1" ht="77.25" customHeight="1">
      <c r="A20" s="315" t="s">
        <v>412</v>
      </c>
      <c r="B20" s="316" t="s">
        <v>392</v>
      </c>
      <c r="C20" s="317">
        <v>2251</v>
      </c>
      <c r="D20" s="309"/>
    </row>
    <row r="21" spans="1:4" s="312" customFormat="1" ht="55.5" customHeight="1">
      <c r="A21" s="315" t="s">
        <v>413</v>
      </c>
      <c r="B21" s="316" t="s">
        <v>414</v>
      </c>
      <c r="C21" s="317">
        <v>714</v>
      </c>
      <c r="D21" s="309"/>
    </row>
    <row r="22" spans="1:4" s="312" customFormat="1" ht="72.75" customHeight="1">
      <c r="A22" s="305">
        <v>3</v>
      </c>
      <c r="B22" s="307" t="s">
        <v>238</v>
      </c>
      <c r="C22" s="306">
        <v>4484</v>
      </c>
      <c r="D22" s="309"/>
    </row>
    <row r="23" spans="1:4" s="312" customFormat="1" ht="44.25" customHeight="1">
      <c r="A23" s="305">
        <v>4</v>
      </c>
      <c r="B23" s="307" t="s">
        <v>239</v>
      </c>
      <c r="C23" s="306">
        <v>2039</v>
      </c>
      <c r="D23" s="309"/>
    </row>
    <row r="24" spans="1:4" s="312" customFormat="1" ht="44.25" customHeight="1">
      <c r="A24" s="305">
        <v>5</v>
      </c>
      <c r="B24" s="307" t="s">
        <v>415</v>
      </c>
      <c r="C24" s="306">
        <v>2464</v>
      </c>
      <c r="D24" s="309"/>
    </row>
    <row r="25" spans="1:4" s="324" customFormat="1">
      <c r="A25" s="321"/>
      <c r="B25" s="322"/>
      <c r="C25" s="322"/>
      <c r="D25" s="323"/>
    </row>
    <row r="26" spans="1:4" s="324" customFormat="1" ht="18.75" customHeight="1">
      <c r="A26" s="321"/>
      <c r="B26" s="322"/>
      <c r="C26" s="322"/>
      <c r="D26" s="325" t="s">
        <v>397</v>
      </c>
    </row>
    <row r="27" spans="1:4" s="324" customFormat="1">
      <c r="A27" s="321"/>
      <c r="B27" s="322"/>
      <c r="C27" s="322"/>
    </row>
    <row r="28" spans="1:4" s="324" customFormat="1">
      <c r="A28" s="321"/>
      <c r="B28" s="322"/>
      <c r="C28" s="322"/>
    </row>
    <row r="29" spans="1:4" s="324" customFormat="1">
      <c r="A29" s="362" t="s">
        <v>419</v>
      </c>
      <c r="B29" s="362"/>
      <c r="C29" s="362"/>
      <c r="D29" s="362"/>
    </row>
  </sheetData>
  <mergeCells count="8">
    <mergeCell ref="A29:D29"/>
    <mergeCell ref="A1:D1"/>
    <mergeCell ref="A2:D2"/>
    <mergeCell ref="A3:D3"/>
    <mergeCell ref="A5:A6"/>
    <mergeCell ref="B5:B6"/>
    <mergeCell ref="C5:C6"/>
    <mergeCell ref="D5:D6"/>
  </mergeCells>
  <pageMargins left="0.64" right="0.44" top="0.47" bottom="0.23622047244094491"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9"/>
  <sheetViews>
    <sheetView workbookViewId="0">
      <selection activeCell="E8" sqref="E8"/>
    </sheetView>
  </sheetViews>
  <sheetFormatPr defaultColWidth="10.42578125" defaultRowHeight="15"/>
  <cols>
    <col min="1" max="1" width="8.7109375" style="216" customWidth="1"/>
    <col min="2" max="2" width="26.42578125" style="180" customWidth="1"/>
    <col min="3" max="3" width="23.85546875" style="202" customWidth="1"/>
    <col min="4" max="4" width="26.5703125" style="202" customWidth="1"/>
    <col min="5" max="5" width="14.42578125" style="202" customWidth="1"/>
    <col min="6" max="6" width="16.7109375" style="222" customWidth="1"/>
    <col min="7" max="7" width="11.5703125" style="217" customWidth="1"/>
    <col min="8" max="12" width="8.7109375" style="202" customWidth="1"/>
    <col min="13" max="16384" width="10.42578125" style="202"/>
  </cols>
  <sheetData>
    <row r="1" spans="1:7" s="178" customFormat="1" ht="27" customHeight="1">
      <c r="A1" s="370" t="s">
        <v>399</v>
      </c>
      <c r="B1" s="370"/>
      <c r="C1" s="370"/>
      <c r="D1" s="370"/>
      <c r="E1" s="370"/>
      <c r="G1" s="179"/>
    </row>
    <row r="2" spans="1:7" s="180" customFormat="1" ht="91.5" customHeight="1">
      <c r="A2" s="371" t="s">
        <v>395</v>
      </c>
      <c r="B2" s="371"/>
      <c r="C2" s="371"/>
      <c r="D2" s="371"/>
      <c r="E2" s="371"/>
      <c r="G2" s="179"/>
    </row>
    <row r="3" spans="1:7" s="180" customFormat="1" ht="26.25" customHeight="1">
      <c r="A3" s="181"/>
      <c r="B3" s="182"/>
      <c r="C3" s="372" t="s">
        <v>191</v>
      </c>
      <c r="D3" s="373"/>
      <c r="E3" s="373"/>
      <c r="G3" s="179"/>
    </row>
    <row r="4" spans="1:7" s="185" customFormat="1" ht="36" customHeight="1">
      <c r="A4" s="374" t="s">
        <v>144</v>
      </c>
      <c r="B4" s="374" t="s">
        <v>216</v>
      </c>
      <c r="C4" s="376" t="s">
        <v>396</v>
      </c>
      <c r="D4" s="376" t="s">
        <v>217</v>
      </c>
      <c r="E4" s="376" t="s">
        <v>163</v>
      </c>
      <c r="F4" s="183"/>
      <c r="G4" s="184"/>
    </row>
    <row r="5" spans="1:7" s="188" customFormat="1" ht="16.5" customHeight="1">
      <c r="A5" s="375"/>
      <c r="B5" s="375"/>
      <c r="C5" s="377"/>
      <c r="D5" s="377"/>
      <c r="E5" s="377"/>
      <c r="F5" s="186"/>
      <c r="G5" s="187"/>
    </row>
    <row r="6" spans="1:7" s="188" customFormat="1" ht="30" customHeight="1">
      <c r="A6" s="277"/>
      <c r="B6" s="277" t="s">
        <v>179</v>
      </c>
      <c r="C6" s="276">
        <f>C7+C11+C15+C18</f>
        <v>7998</v>
      </c>
      <c r="D6" s="189"/>
      <c r="E6" s="278"/>
      <c r="F6" s="186"/>
      <c r="G6" s="187"/>
    </row>
    <row r="7" spans="1:7" s="196" customFormat="1" ht="30.75" customHeight="1">
      <c r="A7" s="190" t="s">
        <v>145</v>
      </c>
      <c r="B7" s="191" t="s">
        <v>189</v>
      </c>
      <c r="C7" s="192">
        <f>SUM(C8:C10)</f>
        <v>2093</v>
      </c>
      <c r="D7" s="193"/>
      <c r="E7" s="193"/>
      <c r="F7" s="194"/>
      <c r="G7" s="195"/>
    </row>
    <row r="8" spans="1:7" ht="30.75" customHeight="1">
      <c r="A8" s="197" t="s">
        <v>218</v>
      </c>
      <c r="B8" s="198" t="s">
        <v>219</v>
      </c>
      <c r="C8" s="199">
        <v>951</v>
      </c>
      <c r="D8" s="200" t="s">
        <v>207</v>
      </c>
      <c r="E8" s="200"/>
      <c r="F8" s="201"/>
      <c r="G8" s="195"/>
    </row>
    <row r="9" spans="1:7" s="196" customFormat="1" ht="30.75" customHeight="1">
      <c r="A9" s="197" t="s">
        <v>220</v>
      </c>
      <c r="B9" s="198" t="s">
        <v>221</v>
      </c>
      <c r="C9" s="199">
        <v>182</v>
      </c>
      <c r="D9" s="200" t="s">
        <v>208</v>
      </c>
      <c r="E9" s="200"/>
      <c r="F9" s="194"/>
      <c r="G9" s="195"/>
    </row>
    <row r="10" spans="1:7" s="196" customFormat="1" ht="30.75" customHeight="1">
      <c r="A10" s="197" t="s">
        <v>222</v>
      </c>
      <c r="B10" s="203" t="s">
        <v>223</v>
      </c>
      <c r="C10" s="199">
        <v>960</v>
      </c>
      <c r="D10" s="200" t="s">
        <v>224</v>
      </c>
      <c r="E10" s="200"/>
      <c r="F10" s="194"/>
      <c r="G10" s="195"/>
    </row>
    <row r="11" spans="1:7" s="196" customFormat="1" ht="30.75" customHeight="1">
      <c r="A11" s="190" t="s">
        <v>146</v>
      </c>
      <c r="B11" s="191" t="s">
        <v>184</v>
      </c>
      <c r="C11" s="192">
        <f>C12+C13+C14</f>
        <v>1237</v>
      </c>
      <c r="D11" s="193"/>
      <c r="E11" s="193"/>
      <c r="F11" s="194"/>
      <c r="G11" s="195"/>
    </row>
    <row r="12" spans="1:7" s="196" customFormat="1" ht="30.75" customHeight="1">
      <c r="A12" s="197" t="s">
        <v>218</v>
      </c>
      <c r="B12" s="204" t="s">
        <v>225</v>
      </c>
      <c r="C12" s="199">
        <v>179</v>
      </c>
      <c r="D12" s="200" t="s">
        <v>226</v>
      </c>
      <c r="E12" s="200"/>
      <c r="F12" s="194"/>
      <c r="G12" s="195"/>
    </row>
    <row r="13" spans="1:7" ht="30.75" customHeight="1">
      <c r="A13" s="205">
        <v>2</v>
      </c>
      <c r="B13" s="204" t="s">
        <v>227</v>
      </c>
      <c r="C13" s="199">
        <v>701</v>
      </c>
      <c r="D13" s="200" t="s">
        <v>228</v>
      </c>
      <c r="E13" s="206"/>
      <c r="F13" s="201"/>
      <c r="G13" s="195"/>
    </row>
    <row r="14" spans="1:7" ht="30.75" customHeight="1">
      <c r="A14" s="205">
        <v>3</v>
      </c>
      <c r="B14" s="207" t="s">
        <v>229</v>
      </c>
      <c r="C14" s="199">
        <v>357</v>
      </c>
      <c r="D14" s="200" t="s">
        <v>230</v>
      </c>
      <c r="E14" s="206"/>
      <c r="F14" s="201"/>
      <c r="G14" s="195"/>
    </row>
    <row r="15" spans="1:7" s="196" customFormat="1" ht="30.75" customHeight="1">
      <c r="A15" s="208" t="s">
        <v>151</v>
      </c>
      <c r="B15" s="209" t="s">
        <v>188</v>
      </c>
      <c r="C15" s="210">
        <f>C16+C17</f>
        <v>1469</v>
      </c>
      <c r="D15" s="211"/>
      <c r="E15" s="211"/>
      <c r="F15" s="194"/>
      <c r="G15" s="195"/>
    </row>
    <row r="16" spans="1:7" ht="30.75" customHeight="1">
      <c r="A16" s="205">
        <v>1</v>
      </c>
      <c r="B16" s="212" t="s">
        <v>231</v>
      </c>
      <c r="C16" s="199">
        <v>933</v>
      </c>
      <c r="D16" s="200" t="s">
        <v>212</v>
      </c>
      <c r="E16" s="200"/>
      <c r="F16" s="201"/>
      <c r="G16" s="195"/>
    </row>
    <row r="17" spans="1:7" ht="30.75" customHeight="1">
      <c r="A17" s="205">
        <v>2</v>
      </c>
      <c r="B17" s="212" t="s">
        <v>232</v>
      </c>
      <c r="C17" s="199">
        <v>536</v>
      </c>
      <c r="D17" s="200" t="s">
        <v>233</v>
      </c>
      <c r="E17" s="200"/>
      <c r="F17" s="201"/>
      <c r="G17" s="195"/>
    </row>
    <row r="18" spans="1:7" ht="117" customHeight="1">
      <c r="A18" s="213" t="s">
        <v>152</v>
      </c>
      <c r="B18" s="214" t="s">
        <v>234</v>
      </c>
      <c r="C18" s="215">
        <v>3199</v>
      </c>
      <c r="D18" s="200"/>
      <c r="E18" s="200"/>
      <c r="F18" s="201"/>
      <c r="G18" s="195"/>
    </row>
    <row r="19" spans="1:7" ht="24.75" customHeight="1">
      <c r="B19" s="202"/>
      <c r="D19" s="367" t="s">
        <v>397</v>
      </c>
      <c r="E19" s="367"/>
      <c r="F19" s="202"/>
    </row>
    <row r="20" spans="1:7" ht="12.75">
      <c r="B20" s="202"/>
      <c r="F20" s="202"/>
    </row>
    <row r="21" spans="1:7" ht="13.5">
      <c r="A21" s="368"/>
      <c r="B21" s="368"/>
      <c r="C21" s="368"/>
      <c r="D21" s="368"/>
      <c r="E21" s="368"/>
      <c r="F21" s="202"/>
    </row>
    <row r="22" spans="1:7" ht="69.75" customHeight="1">
      <c r="A22" s="369"/>
      <c r="B22" s="369"/>
      <c r="C22" s="369"/>
      <c r="D22" s="369"/>
      <c r="E22" s="369"/>
      <c r="F22" s="202"/>
    </row>
    <row r="23" spans="1:7" ht="12.75">
      <c r="B23" s="202"/>
      <c r="F23" s="202"/>
    </row>
    <row r="24" spans="1:7" ht="12.75">
      <c r="B24" s="202"/>
      <c r="F24" s="202"/>
    </row>
    <row r="25" spans="1:7" ht="12.75">
      <c r="B25" s="202"/>
      <c r="F25" s="202"/>
    </row>
    <row r="26" spans="1:7" s="218" customFormat="1" ht="12.75">
      <c r="B26" s="202"/>
      <c r="G26" s="219"/>
    </row>
    <row r="27" spans="1:7" s="218" customFormat="1" ht="12.75">
      <c r="B27" s="202"/>
      <c r="G27" s="219"/>
    </row>
    <row r="28" spans="1:7" s="218" customFormat="1" ht="12.75">
      <c r="B28" s="202"/>
      <c r="G28" s="219"/>
    </row>
    <row r="29" spans="1:7" s="218" customFormat="1" ht="12.75">
      <c r="B29" s="202"/>
      <c r="G29" s="219"/>
    </row>
    <row r="30" spans="1:7" s="218" customFormat="1" ht="12.75">
      <c r="B30" s="202"/>
      <c r="G30" s="219"/>
    </row>
    <row r="31" spans="1:7" s="218" customFormat="1" ht="12.75">
      <c r="B31" s="202"/>
      <c r="G31" s="219"/>
    </row>
    <row r="32" spans="1:7" s="218" customFormat="1" ht="12.75">
      <c r="B32" s="202"/>
      <c r="G32" s="219"/>
    </row>
    <row r="33" spans="2:7" s="218" customFormat="1" ht="12.75">
      <c r="B33" s="202"/>
      <c r="G33" s="219"/>
    </row>
    <row r="34" spans="2:7" s="218" customFormat="1" ht="12.75">
      <c r="B34" s="202"/>
      <c r="G34" s="219"/>
    </row>
    <row r="35" spans="2:7" s="218" customFormat="1" ht="12.75">
      <c r="B35" s="202"/>
      <c r="G35" s="219"/>
    </row>
    <row r="36" spans="2:7" s="218" customFormat="1" ht="12.75">
      <c r="B36" s="202"/>
      <c r="G36" s="219"/>
    </row>
    <row r="37" spans="2:7" s="218" customFormat="1" ht="12.75">
      <c r="B37" s="202"/>
      <c r="G37" s="219"/>
    </row>
    <row r="38" spans="2:7" s="218" customFormat="1" ht="12.75">
      <c r="B38" s="202"/>
      <c r="G38" s="219"/>
    </row>
    <row r="39" spans="2:7" s="218" customFormat="1" ht="12.75">
      <c r="B39" s="202"/>
      <c r="G39" s="219"/>
    </row>
    <row r="40" spans="2:7" s="218" customFormat="1" ht="12.75">
      <c r="B40" s="202"/>
      <c r="G40" s="219"/>
    </row>
    <row r="41" spans="2:7" s="218" customFormat="1" ht="12.75">
      <c r="B41" s="202"/>
      <c r="G41" s="219"/>
    </row>
    <row r="42" spans="2:7" s="218" customFormat="1" ht="12.75">
      <c r="B42" s="202"/>
      <c r="G42" s="219"/>
    </row>
    <row r="43" spans="2:7" s="218" customFormat="1" ht="12.75">
      <c r="B43" s="202"/>
      <c r="G43" s="219"/>
    </row>
    <row r="44" spans="2:7" s="218" customFormat="1" ht="12.75">
      <c r="B44" s="202"/>
      <c r="G44" s="219"/>
    </row>
    <row r="45" spans="2:7" s="218" customFormat="1" ht="12.75">
      <c r="B45" s="202"/>
      <c r="G45" s="219"/>
    </row>
    <row r="46" spans="2:7" s="218" customFormat="1" ht="12.75">
      <c r="B46" s="202"/>
      <c r="G46" s="219"/>
    </row>
    <row r="47" spans="2:7" s="218" customFormat="1" ht="12.75">
      <c r="B47" s="202"/>
      <c r="G47" s="219"/>
    </row>
    <row r="48" spans="2:7" s="218" customFormat="1" ht="12.75">
      <c r="B48" s="202"/>
      <c r="G48" s="219"/>
    </row>
    <row r="49" spans="2:7" s="218" customFormat="1" ht="12.75">
      <c r="B49" s="202"/>
      <c r="G49" s="219"/>
    </row>
    <row r="50" spans="2:7" s="218" customFormat="1" ht="12.75">
      <c r="B50" s="202"/>
      <c r="G50" s="219"/>
    </row>
    <row r="51" spans="2:7" s="218" customFormat="1" ht="12.75">
      <c r="B51" s="202"/>
      <c r="G51" s="219"/>
    </row>
    <row r="52" spans="2:7" s="218" customFormat="1" ht="12.75">
      <c r="B52" s="202"/>
      <c r="G52" s="219"/>
    </row>
    <row r="53" spans="2:7" s="218" customFormat="1" ht="12.75">
      <c r="B53" s="202"/>
      <c r="G53" s="219"/>
    </row>
    <row r="54" spans="2:7" s="218" customFormat="1" ht="12.75">
      <c r="B54" s="202"/>
      <c r="G54" s="219"/>
    </row>
    <row r="55" spans="2:7" s="218" customFormat="1" ht="12.75">
      <c r="B55" s="202"/>
      <c r="G55" s="219"/>
    </row>
    <row r="56" spans="2:7" s="218" customFormat="1" ht="12.75">
      <c r="B56" s="202"/>
      <c r="G56" s="219"/>
    </row>
    <row r="57" spans="2:7" s="218" customFormat="1" ht="12.75">
      <c r="B57" s="202"/>
      <c r="G57" s="219"/>
    </row>
    <row r="58" spans="2:7" s="218" customFormat="1" ht="12.75">
      <c r="B58" s="202"/>
      <c r="G58" s="219"/>
    </row>
    <row r="59" spans="2:7" s="218" customFormat="1" ht="12.75">
      <c r="B59" s="202"/>
      <c r="G59" s="219"/>
    </row>
    <row r="60" spans="2:7" s="218" customFormat="1" ht="12.75">
      <c r="B60" s="202"/>
      <c r="G60" s="219"/>
    </row>
    <row r="61" spans="2:7" s="218" customFormat="1" ht="12.75">
      <c r="B61" s="202"/>
      <c r="G61" s="219"/>
    </row>
    <row r="62" spans="2:7" s="218" customFormat="1" ht="12.75">
      <c r="B62" s="202"/>
      <c r="G62" s="219"/>
    </row>
    <row r="63" spans="2:7" s="218" customFormat="1" ht="12.75">
      <c r="B63" s="202"/>
      <c r="G63" s="219"/>
    </row>
    <row r="64" spans="2:7" s="218" customFormat="1" ht="12.75">
      <c r="B64" s="202"/>
      <c r="G64" s="219"/>
    </row>
    <row r="65" spans="2:7" s="218" customFormat="1" ht="12.75">
      <c r="B65" s="202"/>
      <c r="G65" s="219"/>
    </row>
    <row r="66" spans="2:7" s="218" customFormat="1" ht="12.75">
      <c r="B66" s="202"/>
      <c r="G66" s="219"/>
    </row>
    <row r="67" spans="2:7" s="218" customFormat="1" ht="12.75">
      <c r="B67" s="202"/>
      <c r="G67" s="219"/>
    </row>
    <row r="68" spans="2:7" s="218" customFormat="1" ht="12.75">
      <c r="B68" s="202"/>
      <c r="G68" s="219"/>
    </row>
    <row r="69" spans="2:7" s="218" customFormat="1" ht="12.75">
      <c r="B69" s="202"/>
      <c r="G69" s="219"/>
    </row>
    <row r="70" spans="2:7" s="218" customFormat="1" ht="12.75">
      <c r="B70" s="202"/>
      <c r="G70" s="219"/>
    </row>
    <row r="71" spans="2:7" s="218" customFormat="1" ht="12.75">
      <c r="B71" s="202"/>
      <c r="G71" s="219"/>
    </row>
    <row r="72" spans="2:7" s="218" customFormat="1" ht="12.75">
      <c r="B72" s="202"/>
      <c r="G72" s="219"/>
    </row>
    <row r="73" spans="2:7" s="218" customFormat="1" ht="12.75">
      <c r="B73" s="202"/>
      <c r="G73" s="219"/>
    </row>
    <row r="74" spans="2:7" s="218" customFormat="1" ht="12.75">
      <c r="B74" s="202"/>
      <c r="G74" s="219"/>
    </row>
    <row r="75" spans="2:7" s="218" customFormat="1" ht="12.75">
      <c r="B75" s="202"/>
      <c r="G75" s="219"/>
    </row>
    <row r="76" spans="2:7" s="218" customFormat="1" ht="12.75">
      <c r="B76" s="202"/>
      <c r="G76" s="219"/>
    </row>
    <row r="77" spans="2:7" s="218" customFormat="1" ht="12.75">
      <c r="B77" s="202"/>
      <c r="G77" s="219"/>
    </row>
    <row r="78" spans="2:7" s="218" customFormat="1" ht="12.75">
      <c r="B78" s="202"/>
      <c r="G78" s="219"/>
    </row>
    <row r="79" spans="2:7" s="218" customFormat="1" ht="12.75">
      <c r="B79" s="202"/>
      <c r="G79" s="219"/>
    </row>
    <row r="80" spans="2:7" s="218" customFormat="1" ht="12.75">
      <c r="B80" s="202"/>
      <c r="G80" s="219"/>
    </row>
    <row r="81" spans="2:7" s="218" customFormat="1" ht="12.75">
      <c r="B81" s="202"/>
      <c r="G81" s="219"/>
    </row>
    <row r="82" spans="2:7" s="218" customFormat="1" ht="12.75">
      <c r="B82" s="202"/>
      <c r="G82" s="219"/>
    </row>
    <row r="83" spans="2:7" s="218" customFormat="1" ht="12.75">
      <c r="B83" s="202"/>
      <c r="G83" s="219"/>
    </row>
    <row r="84" spans="2:7" s="218" customFormat="1" ht="12.75">
      <c r="B84" s="202"/>
      <c r="G84" s="219"/>
    </row>
    <row r="85" spans="2:7" s="218" customFormat="1" ht="12.75">
      <c r="B85" s="202"/>
      <c r="G85" s="219"/>
    </row>
    <row r="86" spans="2:7" s="218" customFormat="1" ht="12.75">
      <c r="B86" s="202"/>
      <c r="G86" s="219"/>
    </row>
    <row r="87" spans="2:7" s="218" customFormat="1" ht="12.75">
      <c r="B87" s="202"/>
      <c r="G87" s="219"/>
    </row>
    <row r="88" spans="2:7" s="218" customFormat="1" ht="12.75">
      <c r="B88" s="202"/>
      <c r="G88" s="219"/>
    </row>
    <row r="89" spans="2:7" s="218" customFormat="1" ht="12.75">
      <c r="B89" s="202"/>
      <c r="G89" s="219"/>
    </row>
    <row r="90" spans="2:7" s="218" customFormat="1" ht="12.75">
      <c r="B90" s="202"/>
      <c r="G90" s="219"/>
    </row>
    <row r="91" spans="2:7" s="218" customFormat="1" ht="12.75">
      <c r="B91" s="202"/>
      <c r="G91" s="219"/>
    </row>
    <row r="92" spans="2:7" s="218" customFormat="1" ht="12.75">
      <c r="B92" s="202"/>
      <c r="G92" s="219"/>
    </row>
    <row r="93" spans="2:7" s="218" customFormat="1" ht="12.75">
      <c r="B93" s="202"/>
      <c r="G93" s="219"/>
    </row>
    <row r="94" spans="2:7" s="218" customFormat="1" ht="12.75">
      <c r="B94" s="202"/>
      <c r="G94" s="219"/>
    </row>
    <row r="95" spans="2:7" s="218" customFormat="1" ht="12.75">
      <c r="B95" s="202"/>
      <c r="G95" s="219"/>
    </row>
    <row r="96" spans="2:7" s="218" customFormat="1" ht="12.75">
      <c r="B96" s="202"/>
      <c r="G96" s="219"/>
    </row>
    <row r="97" spans="2:7" s="218" customFormat="1" ht="12.75">
      <c r="B97" s="202"/>
      <c r="G97" s="219"/>
    </row>
    <row r="98" spans="2:7" s="218" customFormat="1" ht="12.75">
      <c r="B98" s="202"/>
      <c r="G98" s="219"/>
    </row>
    <row r="99" spans="2:7" s="218" customFormat="1" ht="12.75">
      <c r="B99" s="202"/>
      <c r="G99" s="219"/>
    </row>
    <row r="100" spans="2:7" s="218" customFormat="1" ht="12.75">
      <c r="B100" s="202"/>
      <c r="G100" s="219"/>
    </row>
    <row r="101" spans="2:7" s="218" customFormat="1" ht="12.75">
      <c r="B101" s="202"/>
      <c r="G101" s="219"/>
    </row>
    <row r="102" spans="2:7" s="218" customFormat="1" ht="12.75">
      <c r="B102" s="202"/>
      <c r="G102" s="219"/>
    </row>
    <row r="103" spans="2:7" s="218" customFormat="1" ht="12.75">
      <c r="B103" s="202"/>
      <c r="G103" s="219"/>
    </row>
    <row r="104" spans="2:7" s="218" customFormat="1" ht="12.75">
      <c r="B104" s="202"/>
      <c r="G104" s="219"/>
    </row>
    <row r="105" spans="2:7" s="218" customFormat="1" ht="12.75">
      <c r="B105" s="202"/>
      <c r="G105" s="219"/>
    </row>
    <row r="106" spans="2:7" s="218" customFormat="1" ht="12.75">
      <c r="B106" s="202"/>
      <c r="G106" s="219"/>
    </row>
    <row r="107" spans="2:7" s="218" customFormat="1" ht="12.75">
      <c r="B107" s="202"/>
      <c r="G107" s="219"/>
    </row>
    <row r="108" spans="2:7" s="218" customFormat="1" ht="12.75">
      <c r="B108" s="202"/>
      <c r="G108" s="219"/>
    </row>
    <row r="109" spans="2:7" s="218" customFormat="1" ht="12.75">
      <c r="B109" s="202"/>
      <c r="G109" s="219"/>
    </row>
    <row r="110" spans="2:7" s="218" customFormat="1" ht="12.75">
      <c r="B110" s="202"/>
      <c r="G110" s="219"/>
    </row>
    <row r="111" spans="2:7" s="218" customFormat="1" ht="12.75">
      <c r="B111" s="202"/>
      <c r="G111" s="219"/>
    </row>
    <row r="112" spans="2:7" s="218" customFormat="1" ht="12.75">
      <c r="B112" s="202"/>
      <c r="G112" s="219"/>
    </row>
    <row r="113" spans="2:7" s="218" customFormat="1" ht="12.75">
      <c r="B113" s="202"/>
      <c r="G113" s="219"/>
    </row>
    <row r="114" spans="2:7" s="218" customFormat="1" ht="12.75">
      <c r="B114" s="202"/>
      <c r="G114" s="219"/>
    </row>
    <row r="115" spans="2:7" s="218" customFormat="1" ht="12.75">
      <c r="B115" s="202"/>
      <c r="G115" s="219"/>
    </row>
    <row r="116" spans="2:7" s="218" customFormat="1" ht="12.75">
      <c r="B116" s="202"/>
      <c r="G116" s="219"/>
    </row>
    <row r="117" spans="2:7" s="218" customFormat="1" ht="12.75">
      <c r="B117" s="202"/>
      <c r="G117" s="219"/>
    </row>
    <row r="118" spans="2:7" s="218" customFormat="1" ht="12.75">
      <c r="B118" s="202"/>
      <c r="G118" s="219"/>
    </row>
    <row r="119" spans="2:7" s="218" customFormat="1" ht="12.75">
      <c r="B119" s="202"/>
      <c r="G119" s="219"/>
    </row>
    <row r="120" spans="2:7" s="218" customFormat="1" ht="12.75">
      <c r="B120" s="202"/>
      <c r="G120" s="219"/>
    </row>
    <row r="121" spans="2:7" s="218" customFormat="1" ht="12.75">
      <c r="B121" s="202"/>
      <c r="G121" s="219"/>
    </row>
    <row r="122" spans="2:7" s="218" customFormat="1" ht="12.75">
      <c r="B122" s="202"/>
      <c r="G122" s="219"/>
    </row>
    <row r="123" spans="2:7" s="218" customFormat="1" ht="12.75">
      <c r="B123" s="202"/>
      <c r="G123" s="219"/>
    </row>
    <row r="124" spans="2:7" s="218" customFormat="1" ht="12.75">
      <c r="B124" s="202"/>
      <c r="G124" s="219"/>
    </row>
    <row r="125" spans="2:7" s="218" customFormat="1" ht="12.75">
      <c r="B125" s="202"/>
      <c r="G125" s="219"/>
    </row>
    <row r="126" spans="2:7" s="218" customFormat="1" ht="12.75">
      <c r="B126" s="202"/>
      <c r="G126" s="219"/>
    </row>
    <row r="127" spans="2:7" s="218" customFormat="1" ht="12.75">
      <c r="B127" s="202"/>
      <c r="G127" s="219"/>
    </row>
    <row r="128" spans="2:7" s="218" customFormat="1" ht="12.75">
      <c r="B128" s="202"/>
      <c r="G128" s="219"/>
    </row>
    <row r="129" spans="2:7" s="218" customFormat="1" ht="12.75">
      <c r="B129" s="202"/>
      <c r="G129" s="219"/>
    </row>
    <row r="130" spans="2:7" s="218" customFormat="1" ht="12.75">
      <c r="B130" s="202"/>
      <c r="G130" s="219"/>
    </row>
    <row r="131" spans="2:7" s="218" customFormat="1" ht="12.75">
      <c r="B131" s="202"/>
      <c r="G131" s="219"/>
    </row>
    <row r="132" spans="2:7" s="218" customFormat="1" ht="12.75">
      <c r="B132" s="202"/>
      <c r="G132" s="219"/>
    </row>
    <row r="133" spans="2:7" s="218" customFormat="1" ht="12.75">
      <c r="B133" s="202"/>
      <c r="G133" s="219"/>
    </row>
    <row r="134" spans="2:7" s="218" customFormat="1" ht="12.75">
      <c r="B134" s="202"/>
      <c r="G134" s="219"/>
    </row>
    <row r="135" spans="2:7" s="218" customFormat="1" ht="12.75">
      <c r="B135" s="202"/>
      <c r="G135" s="219"/>
    </row>
    <row r="136" spans="2:7" s="218" customFormat="1" ht="12.75">
      <c r="B136" s="202"/>
      <c r="G136" s="219"/>
    </row>
    <row r="137" spans="2:7" s="218" customFormat="1" ht="12.75">
      <c r="B137" s="202"/>
      <c r="G137" s="219"/>
    </row>
    <row r="138" spans="2:7" s="218" customFormat="1" ht="12.75">
      <c r="B138" s="202"/>
      <c r="G138" s="219"/>
    </row>
    <row r="139" spans="2:7" s="218" customFormat="1" ht="12.75">
      <c r="B139" s="202"/>
      <c r="G139" s="219"/>
    </row>
    <row r="140" spans="2:7" s="218" customFormat="1" ht="12.75">
      <c r="B140" s="202"/>
      <c r="G140" s="219"/>
    </row>
    <row r="141" spans="2:7" s="218" customFormat="1" ht="12.75">
      <c r="B141" s="202"/>
      <c r="G141" s="219"/>
    </row>
    <row r="142" spans="2:7" s="218" customFormat="1" ht="12.75">
      <c r="B142" s="202"/>
      <c r="G142" s="219"/>
    </row>
    <row r="143" spans="2:7" s="218" customFormat="1" ht="12.75">
      <c r="B143" s="202"/>
      <c r="G143" s="219"/>
    </row>
    <row r="144" spans="2:7" s="218" customFormat="1" ht="12.75">
      <c r="B144" s="202"/>
      <c r="G144" s="219"/>
    </row>
    <row r="145" spans="2:7" s="218" customFormat="1" ht="12.75">
      <c r="B145" s="202"/>
      <c r="G145" s="219"/>
    </row>
    <row r="146" spans="2:7" s="218" customFormat="1" ht="12.75">
      <c r="B146" s="202"/>
      <c r="G146" s="219"/>
    </row>
    <row r="147" spans="2:7" s="218" customFormat="1" ht="12.75">
      <c r="B147" s="202"/>
      <c r="G147" s="219"/>
    </row>
    <row r="148" spans="2:7" s="218" customFormat="1" ht="12.75">
      <c r="B148" s="202"/>
      <c r="G148" s="219"/>
    </row>
    <row r="149" spans="2:7" s="218" customFormat="1" ht="12.75">
      <c r="B149" s="202"/>
      <c r="G149" s="219"/>
    </row>
    <row r="150" spans="2:7" s="218" customFormat="1" ht="12.75">
      <c r="B150" s="202"/>
      <c r="G150" s="219"/>
    </row>
    <row r="151" spans="2:7" s="218" customFormat="1" ht="12.75">
      <c r="B151" s="202"/>
      <c r="G151" s="219"/>
    </row>
    <row r="152" spans="2:7" s="218" customFormat="1" ht="12.75">
      <c r="B152" s="202"/>
      <c r="G152" s="219"/>
    </row>
    <row r="153" spans="2:7" s="218" customFormat="1" ht="12.75">
      <c r="B153" s="202"/>
      <c r="G153" s="219"/>
    </row>
    <row r="154" spans="2:7" s="218" customFormat="1" ht="12.75">
      <c r="B154" s="202"/>
      <c r="G154" s="219"/>
    </row>
    <row r="155" spans="2:7" s="218" customFormat="1" ht="12.75">
      <c r="B155" s="202"/>
      <c r="G155" s="219"/>
    </row>
    <row r="156" spans="2:7" s="218" customFormat="1" ht="12.75">
      <c r="B156" s="202"/>
      <c r="G156" s="219"/>
    </row>
    <row r="157" spans="2:7" s="218" customFormat="1" ht="12.75">
      <c r="B157" s="202"/>
      <c r="G157" s="219"/>
    </row>
    <row r="158" spans="2:7" s="218" customFormat="1" ht="12.75">
      <c r="B158" s="202"/>
      <c r="G158" s="219"/>
    </row>
    <row r="159" spans="2:7" s="218" customFormat="1" ht="12.75">
      <c r="B159" s="202"/>
      <c r="G159" s="219"/>
    </row>
    <row r="160" spans="2:7" s="218" customFormat="1" ht="12.75">
      <c r="B160" s="202"/>
      <c r="G160" s="219"/>
    </row>
    <row r="161" spans="2:7" s="218" customFormat="1" ht="12.75">
      <c r="B161" s="202"/>
      <c r="G161" s="219"/>
    </row>
    <row r="162" spans="2:7" s="218" customFormat="1" ht="12.75">
      <c r="B162" s="202"/>
      <c r="G162" s="219"/>
    </row>
    <row r="163" spans="2:7" s="218" customFormat="1" ht="12.75">
      <c r="B163" s="202"/>
      <c r="G163" s="219"/>
    </row>
    <row r="164" spans="2:7" s="218" customFormat="1" ht="12.75">
      <c r="B164" s="202"/>
      <c r="G164" s="219"/>
    </row>
    <row r="165" spans="2:7" s="218" customFormat="1" ht="12.75">
      <c r="B165" s="202"/>
      <c r="G165" s="219"/>
    </row>
    <row r="166" spans="2:7" s="218" customFormat="1" ht="12.75">
      <c r="B166" s="202"/>
      <c r="G166" s="219"/>
    </row>
    <row r="167" spans="2:7" s="218" customFormat="1" ht="12.75">
      <c r="B167" s="202"/>
      <c r="G167" s="219"/>
    </row>
    <row r="168" spans="2:7" s="218" customFormat="1" ht="12.75">
      <c r="B168" s="202"/>
      <c r="G168" s="219"/>
    </row>
    <row r="169" spans="2:7" s="218" customFormat="1" ht="12.75">
      <c r="B169" s="202"/>
      <c r="G169" s="219"/>
    </row>
    <row r="170" spans="2:7" s="218" customFormat="1" ht="12.75">
      <c r="B170" s="202"/>
      <c r="G170" s="219"/>
    </row>
    <row r="171" spans="2:7" s="218" customFormat="1" ht="12.75">
      <c r="B171" s="202"/>
      <c r="G171" s="219"/>
    </row>
    <row r="172" spans="2:7" s="218" customFormat="1" ht="12.75">
      <c r="B172" s="202"/>
      <c r="G172" s="219"/>
    </row>
    <row r="173" spans="2:7" s="218" customFormat="1" ht="12.75">
      <c r="B173" s="202"/>
      <c r="G173" s="219"/>
    </row>
    <row r="174" spans="2:7" s="218" customFormat="1" ht="12.75">
      <c r="B174" s="202"/>
      <c r="G174" s="219"/>
    </row>
    <row r="175" spans="2:7" s="218" customFormat="1" ht="12.75">
      <c r="B175" s="202"/>
      <c r="G175" s="219"/>
    </row>
    <row r="176" spans="2:7" s="218" customFormat="1" ht="12.75">
      <c r="B176" s="202"/>
      <c r="G176" s="219"/>
    </row>
    <row r="177" spans="2:7" s="218" customFormat="1" ht="12.75">
      <c r="B177" s="202"/>
      <c r="G177" s="219"/>
    </row>
    <row r="178" spans="2:7" s="218" customFormat="1" ht="12.75">
      <c r="B178" s="202"/>
      <c r="G178" s="219"/>
    </row>
    <row r="179" spans="2:7" s="218" customFormat="1" ht="12.75">
      <c r="B179" s="202"/>
      <c r="G179" s="219"/>
    </row>
    <row r="180" spans="2:7" s="218" customFormat="1" ht="12.75">
      <c r="B180" s="202"/>
      <c r="G180" s="219"/>
    </row>
    <row r="181" spans="2:7" s="218" customFormat="1" ht="12.75">
      <c r="B181" s="202"/>
      <c r="G181" s="219"/>
    </row>
    <row r="182" spans="2:7" s="218" customFormat="1" ht="12.75">
      <c r="B182" s="202"/>
      <c r="G182" s="219"/>
    </row>
    <row r="183" spans="2:7" s="218" customFormat="1" ht="12.75">
      <c r="B183" s="202"/>
      <c r="G183" s="219"/>
    </row>
    <row r="184" spans="2:7" s="218" customFormat="1" ht="12.75">
      <c r="B184" s="202"/>
      <c r="G184" s="219"/>
    </row>
    <row r="185" spans="2:7" s="218" customFormat="1" ht="12.75">
      <c r="B185" s="202"/>
      <c r="G185" s="219"/>
    </row>
    <row r="186" spans="2:7" s="218" customFormat="1" ht="12.75">
      <c r="B186" s="202"/>
      <c r="G186" s="219"/>
    </row>
    <row r="187" spans="2:7" s="218" customFormat="1" ht="12.75">
      <c r="B187" s="202"/>
      <c r="G187" s="219"/>
    </row>
    <row r="188" spans="2:7" s="218" customFormat="1" ht="12.75">
      <c r="B188" s="202"/>
      <c r="G188" s="219"/>
    </row>
    <row r="189" spans="2:7" s="218" customFormat="1" ht="12.75">
      <c r="B189" s="202"/>
      <c r="G189" s="219"/>
    </row>
    <row r="190" spans="2:7" s="218" customFormat="1" ht="12.75">
      <c r="B190" s="202"/>
      <c r="G190" s="219"/>
    </row>
    <row r="191" spans="2:7" s="218" customFormat="1" ht="12.75">
      <c r="B191" s="202"/>
      <c r="G191" s="219"/>
    </row>
    <row r="192" spans="2:7" s="218" customFormat="1" ht="12.75">
      <c r="B192" s="202"/>
      <c r="G192" s="219"/>
    </row>
    <row r="193" spans="2:7" s="218" customFormat="1" ht="12.75">
      <c r="B193" s="202"/>
      <c r="G193" s="219"/>
    </row>
    <row r="194" spans="2:7" s="218" customFormat="1" ht="12.75">
      <c r="B194" s="202"/>
      <c r="G194" s="219"/>
    </row>
    <row r="195" spans="2:7" s="218" customFormat="1" ht="12.75">
      <c r="B195" s="202"/>
      <c r="G195" s="219"/>
    </row>
    <row r="196" spans="2:7" s="218" customFormat="1" ht="12.75">
      <c r="B196" s="202"/>
      <c r="G196" s="219"/>
    </row>
    <row r="197" spans="2:7" s="218" customFormat="1" ht="12.75">
      <c r="B197" s="202"/>
      <c r="G197" s="219"/>
    </row>
    <row r="198" spans="2:7" s="218" customFormat="1" ht="12.75">
      <c r="B198" s="202"/>
      <c r="G198" s="219"/>
    </row>
    <row r="199" spans="2:7" s="218" customFormat="1" ht="12.75">
      <c r="B199" s="202"/>
      <c r="G199" s="219"/>
    </row>
    <row r="200" spans="2:7" s="218" customFormat="1" ht="12.75">
      <c r="B200" s="202"/>
      <c r="G200" s="219"/>
    </row>
    <row r="201" spans="2:7" s="218" customFormat="1" ht="12.75">
      <c r="B201" s="202"/>
      <c r="G201" s="219"/>
    </row>
    <row r="202" spans="2:7" s="218" customFormat="1" ht="12.75">
      <c r="B202" s="202"/>
      <c r="G202" s="219"/>
    </row>
    <row r="203" spans="2:7" s="218" customFormat="1" ht="12.75">
      <c r="B203" s="202"/>
      <c r="G203" s="219"/>
    </row>
    <row r="204" spans="2:7" s="218" customFormat="1" ht="12.75">
      <c r="B204" s="202"/>
      <c r="G204" s="219"/>
    </row>
    <row r="205" spans="2:7" s="218" customFormat="1" ht="12.75">
      <c r="B205" s="202"/>
      <c r="G205" s="219"/>
    </row>
    <row r="206" spans="2:7" s="218" customFormat="1" ht="12.75">
      <c r="B206" s="202"/>
      <c r="G206" s="219"/>
    </row>
    <row r="207" spans="2:7" s="218" customFormat="1" ht="12.75">
      <c r="B207" s="202"/>
      <c r="G207" s="219"/>
    </row>
    <row r="208" spans="2:7" s="218" customFormat="1" ht="12.75">
      <c r="B208" s="202"/>
      <c r="G208" s="219"/>
    </row>
    <row r="209" spans="2:7" s="218" customFormat="1" ht="12.75">
      <c r="B209" s="202"/>
      <c r="G209" s="219"/>
    </row>
    <row r="210" spans="2:7" s="218" customFormat="1" ht="12.75">
      <c r="B210" s="202"/>
      <c r="G210" s="219"/>
    </row>
    <row r="211" spans="2:7" s="218" customFormat="1" ht="12.75">
      <c r="B211" s="202"/>
      <c r="G211" s="219"/>
    </row>
    <row r="212" spans="2:7" s="218" customFormat="1" ht="12.75">
      <c r="B212" s="202"/>
      <c r="G212" s="219"/>
    </row>
    <row r="213" spans="2:7" s="218" customFormat="1" ht="12.75">
      <c r="B213" s="202"/>
      <c r="G213" s="219"/>
    </row>
    <row r="214" spans="2:7" s="218" customFormat="1" ht="12.75">
      <c r="B214" s="202"/>
      <c r="G214" s="219"/>
    </row>
    <row r="215" spans="2:7" s="218" customFormat="1" ht="12.75">
      <c r="B215" s="202"/>
      <c r="G215" s="219"/>
    </row>
    <row r="216" spans="2:7" s="218" customFormat="1" ht="12.75">
      <c r="B216" s="202"/>
      <c r="G216" s="219"/>
    </row>
    <row r="217" spans="2:7" s="218" customFormat="1" ht="12.75">
      <c r="B217" s="202"/>
      <c r="G217" s="219"/>
    </row>
    <row r="218" spans="2:7" s="218" customFormat="1" ht="12.75">
      <c r="B218" s="202"/>
      <c r="G218" s="219"/>
    </row>
    <row r="219" spans="2:7" s="218" customFormat="1" ht="12.75">
      <c r="B219" s="202"/>
      <c r="G219" s="219"/>
    </row>
    <row r="220" spans="2:7" s="218" customFormat="1" ht="12.75">
      <c r="B220" s="202"/>
      <c r="G220" s="219"/>
    </row>
    <row r="221" spans="2:7" s="218" customFormat="1" ht="12.75">
      <c r="B221" s="202"/>
      <c r="G221" s="219"/>
    </row>
    <row r="222" spans="2:7" s="218" customFormat="1" ht="12.75">
      <c r="B222" s="202"/>
      <c r="G222" s="219"/>
    </row>
    <row r="223" spans="2:7" s="218" customFormat="1" ht="12.75">
      <c r="B223" s="202"/>
      <c r="G223" s="219"/>
    </row>
    <row r="224" spans="2:7" s="218" customFormat="1" ht="12.75">
      <c r="B224" s="202"/>
      <c r="G224" s="219"/>
    </row>
    <row r="225" spans="2:7" s="218" customFormat="1" ht="12.75">
      <c r="B225" s="202"/>
      <c r="G225" s="219"/>
    </row>
    <row r="226" spans="2:7" s="218" customFormat="1" ht="12.75">
      <c r="B226" s="202"/>
      <c r="G226" s="219"/>
    </row>
    <row r="227" spans="2:7" s="218" customFormat="1" ht="12.75">
      <c r="B227" s="202"/>
      <c r="G227" s="219"/>
    </row>
    <row r="228" spans="2:7" s="218" customFormat="1" ht="12.75">
      <c r="B228" s="202"/>
      <c r="G228" s="219"/>
    </row>
    <row r="229" spans="2:7" s="218" customFormat="1" ht="12.75">
      <c r="B229" s="202"/>
      <c r="G229" s="219"/>
    </row>
    <row r="230" spans="2:7" s="218" customFormat="1" ht="12.75">
      <c r="B230" s="202"/>
      <c r="G230" s="219"/>
    </row>
    <row r="231" spans="2:7" s="218" customFormat="1" ht="12.75">
      <c r="B231" s="202"/>
      <c r="G231" s="219"/>
    </row>
    <row r="232" spans="2:7" s="218" customFormat="1" ht="12.75">
      <c r="B232" s="202"/>
      <c r="G232" s="219"/>
    </row>
    <row r="233" spans="2:7" s="218" customFormat="1" ht="12.75">
      <c r="B233" s="202"/>
      <c r="G233" s="219"/>
    </row>
    <row r="234" spans="2:7" s="218" customFormat="1" ht="12.75">
      <c r="B234" s="202"/>
      <c r="G234" s="219"/>
    </row>
    <row r="235" spans="2:7" s="218" customFormat="1" ht="12.75">
      <c r="B235" s="202"/>
      <c r="G235" s="219"/>
    </row>
    <row r="236" spans="2:7" s="218" customFormat="1" ht="12.75">
      <c r="B236" s="202"/>
      <c r="G236" s="219"/>
    </row>
    <row r="237" spans="2:7" s="218" customFormat="1" ht="12.75">
      <c r="B237" s="202"/>
      <c r="G237" s="219"/>
    </row>
    <row r="238" spans="2:7" s="218" customFormat="1" ht="12.75">
      <c r="B238" s="202"/>
      <c r="G238" s="219"/>
    </row>
    <row r="239" spans="2:7" s="218" customFormat="1" ht="12.75">
      <c r="B239" s="202"/>
      <c r="G239" s="219"/>
    </row>
    <row r="240" spans="2:7" s="218" customFormat="1" ht="12.75">
      <c r="B240" s="202"/>
      <c r="G240" s="219"/>
    </row>
    <row r="241" spans="2:7" s="218" customFormat="1" ht="12.75">
      <c r="B241" s="202"/>
      <c r="G241" s="219"/>
    </row>
    <row r="242" spans="2:7" s="218" customFormat="1" ht="12.75">
      <c r="B242" s="202"/>
      <c r="G242" s="219"/>
    </row>
    <row r="243" spans="2:7" s="218" customFormat="1" ht="12.75">
      <c r="B243" s="202"/>
      <c r="G243" s="219"/>
    </row>
    <row r="244" spans="2:7" s="218" customFormat="1" ht="12.75">
      <c r="B244" s="202"/>
      <c r="G244" s="219"/>
    </row>
    <row r="245" spans="2:7" s="218" customFormat="1" ht="12.75">
      <c r="B245" s="202"/>
      <c r="G245" s="219"/>
    </row>
    <row r="246" spans="2:7" s="218" customFormat="1" ht="12.75">
      <c r="B246" s="202"/>
      <c r="G246" s="219"/>
    </row>
    <row r="247" spans="2:7" s="218" customFormat="1" ht="12.75">
      <c r="B247" s="202"/>
      <c r="G247" s="219"/>
    </row>
    <row r="248" spans="2:7" s="218" customFormat="1" ht="12.75">
      <c r="B248" s="202"/>
      <c r="G248" s="219"/>
    </row>
    <row r="249" spans="2:7" s="218" customFormat="1" ht="12.75">
      <c r="B249" s="202"/>
      <c r="G249" s="219"/>
    </row>
    <row r="250" spans="2:7" s="218" customFormat="1" ht="12.75">
      <c r="B250" s="202"/>
      <c r="G250" s="219"/>
    </row>
    <row r="251" spans="2:7" s="218" customFormat="1" ht="12.75">
      <c r="B251" s="202"/>
      <c r="G251" s="219"/>
    </row>
    <row r="252" spans="2:7" s="218" customFormat="1" ht="12.75">
      <c r="B252" s="202"/>
      <c r="G252" s="219"/>
    </row>
    <row r="253" spans="2:7" s="218" customFormat="1" ht="12.75">
      <c r="B253" s="202"/>
      <c r="G253" s="219"/>
    </row>
    <row r="254" spans="2:7" s="218" customFormat="1" ht="12.75">
      <c r="B254" s="202"/>
      <c r="G254" s="219"/>
    </row>
    <row r="255" spans="2:7" s="218" customFormat="1" ht="12.75">
      <c r="B255" s="202"/>
      <c r="G255" s="219"/>
    </row>
    <row r="256" spans="2:7" s="218" customFormat="1" ht="12.75">
      <c r="B256" s="202"/>
      <c r="G256" s="219"/>
    </row>
    <row r="257" spans="2:7" s="218" customFormat="1" ht="12.75">
      <c r="B257" s="202"/>
      <c r="G257" s="219"/>
    </row>
    <row r="258" spans="2:7" s="218" customFormat="1" ht="12.75">
      <c r="B258" s="202"/>
      <c r="G258" s="219"/>
    </row>
    <row r="259" spans="2:7" s="218" customFormat="1" ht="12.75">
      <c r="B259" s="202"/>
      <c r="G259" s="219"/>
    </row>
    <row r="260" spans="2:7" s="218" customFormat="1" ht="12.75">
      <c r="B260" s="202"/>
      <c r="G260" s="219"/>
    </row>
    <row r="261" spans="2:7" s="218" customFormat="1" ht="12.75">
      <c r="B261" s="202"/>
      <c r="G261" s="219"/>
    </row>
    <row r="262" spans="2:7" s="218" customFormat="1" ht="12.75">
      <c r="B262" s="202"/>
      <c r="G262" s="219"/>
    </row>
    <row r="263" spans="2:7" s="218" customFormat="1" ht="12.75">
      <c r="B263" s="202"/>
      <c r="G263" s="219"/>
    </row>
    <row r="264" spans="2:7" s="218" customFormat="1" ht="12.75">
      <c r="B264" s="202"/>
      <c r="G264" s="219"/>
    </row>
    <row r="265" spans="2:7" s="218" customFormat="1" ht="12.75">
      <c r="B265" s="202"/>
      <c r="G265" s="219"/>
    </row>
    <row r="266" spans="2:7" s="218" customFormat="1" ht="12.75">
      <c r="B266" s="202"/>
      <c r="G266" s="219"/>
    </row>
    <row r="267" spans="2:7" s="218" customFormat="1" ht="12.75">
      <c r="B267" s="202"/>
      <c r="G267" s="219"/>
    </row>
    <row r="268" spans="2:7" s="218" customFormat="1" ht="12.75">
      <c r="B268" s="202"/>
      <c r="G268" s="219"/>
    </row>
    <row r="269" spans="2:7" s="218" customFormat="1" ht="12.75">
      <c r="B269" s="202"/>
      <c r="G269" s="219"/>
    </row>
    <row r="270" spans="2:7" s="218" customFormat="1" ht="12.75">
      <c r="B270" s="202"/>
      <c r="G270" s="219"/>
    </row>
    <row r="271" spans="2:7" s="218" customFormat="1" ht="12.75">
      <c r="B271" s="202"/>
      <c r="G271" s="219"/>
    </row>
    <row r="272" spans="2:7" s="218" customFormat="1" ht="12.75">
      <c r="B272" s="202"/>
      <c r="G272" s="219"/>
    </row>
    <row r="273" spans="1:7" s="218" customFormat="1" ht="12.75">
      <c r="B273" s="202"/>
      <c r="G273" s="219"/>
    </row>
    <row r="274" spans="1:7" s="218" customFormat="1" ht="12.75">
      <c r="B274" s="202"/>
      <c r="G274" s="219"/>
    </row>
    <row r="275" spans="1:7" s="218" customFormat="1" ht="12.75">
      <c r="B275" s="202"/>
      <c r="G275" s="219"/>
    </row>
    <row r="276" spans="1:7" s="218" customFormat="1" ht="12.75">
      <c r="B276" s="202"/>
      <c r="G276" s="219"/>
    </row>
    <row r="277" spans="1:7" s="218" customFormat="1" ht="12.75">
      <c r="B277" s="202"/>
      <c r="G277" s="219"/>
    </row>
    <row r="278" spans="1:7" s="218" customFormat="1" ht="12.75">
      <c r="B278" s="202"/>
      <c r="G278" s="219"/>
    </row>
    <row r="279" spans="1:7" s="218" customFormat="1" ht="12.75">
      <c r="B279" s="202"/>
      <c r="G279" s="219"/>
    </row>
    <row r="280" spans="1:7" s="218" customFormat="1" ht="12.75">
      <c r="B280" s="202"/>
      <c r="G280" s="219"/>
    </row>
    <row r="285" spans="1:7" s="220" customFormat="1" ht="12.75">
      <c r="A285" s="216"/>
      <c r="B285" s="180"/>
      <c r="G285" s="221"/>
    </row>
    <row r="286" spans="1:7" s="220" customFormat="1" ht="12.75">
      <c r="A286" s="216"/>
      <c r="B286" s="180"/>
      <c r="G286" s="221"/>
    </row>
    <row r="287" spans="1:7" s="220" customFormat="1" ht="12.75">
      <c r="A287" s="216"/>
      <c r="B287" s="180"/>
      <c r="G287" s="221"/>
    </row>
    <row r="288" spans="1:7" s="220" customFormat="1" ht="12.75">
      <c r="A288" s="216"/>
      <c r="B288" s="180"/>
      <c r="G288" s="221"/>
    </row>
    <row r="289" spans="1:7" s="220" customFormat="1" ht="12.75">
      <c r="A289" s="216"/>
      <c r="B289" s="180"/>
      <c r="G289" s="221"/>
    </row>
    <row r="290" spans="1:7" s="220" customFormat="1" ht="12.75">
      <c r="A290" s="216"/>
      <c r="B290" s="180"/>
      <c r="G290" s="221"/>
    </row>
    <row r="291" spans="1:7" s="220" customFormat="1" ht="12.75">
      <c r="A291" s="216"/>
      <c r="B291" s="180"/>
      <c r="G291" s="221"/>
    </row>
    <row r="292" spans="1:7" s="220" customFormat="1" ht="12.75">
      <c r="A292" s="216"/>
      <c r="B292" s="180"/>
      <c r="G292" s="221"/>
    </row>
    <row r="293" spans="1:7" s="220" customFormat="1" ht="12.75">
      <c r="A293" s="216"/>
      <c r="B293" s="180"/>
      <c r="G293" s="221"/>
    </row>
    <row r="294" spans="1:7" s="220" customFormat="1" ht="12.75">
      <c r="A294" s="216"/>
      <c r="B294" s="180"/>
      <c r="G294" s="221"/>
    </row>
    <row r="295" spans="1:7" s="220" customFormat="1" ht="12.75">
      <c r="A295" s="216"/>
      <c r="B295" s="180"/>
      <c r="G295" s="221"/>
    </row>
    <row r="296" spans="1:7" s="220" customFormat="1" ht="12.75">
      <c r="A296" s="216"/>
      <c r="B296" s="180"/>
      <c r="G296" s="221"/>
    </row>
    <row r="297" spans="1:7" s="220" customFormat="1" ht="12.75">
      <c r="A297" s="216"/>
      <c r="B297" s="180"/>
      <c r="G297" s="221"/>
    </row>
    <row r="298" spans="1:7" s="220" customFormat="1" ht="12.75">
      <c r="A298" s="216"/>
      <c r="B298" s="180"/>
      <c r="G298" s="221"/>
    </row>
    <row r="299" spans="1:7" s="220" customFormat="1" ht="12.75">
      <c r="A299" s="216"/>
      <c r="B299" s="180"/>
      <c r="G299" s="221"/>
    </row>
    <row r="300" spans="1:7" s="220" customFormat="1" ht="12.75">
      <c r="A300" s="216"/>
      <c r="B300" s="180"/>
      <c r="G300" s="221"/>
    </row>
    <row r="301" spans="1:7" s="220" customFormat="1" ht="12.75">
      <c r="A301" s="216"/>
      <c r="B301" s="180"/>
      <c r="G301" s="221"/>
    </row>
    <row r="302" spans="1:7" s="220" customFormat="1" ht="12.75">
      <c r="A302" s="216"/>
      <c r="B302" s="180"/>
      <c r="G302" s="221"/>
    </row>
    <row r="303" spans="1:7" s="220" customFormat="1" ht="12.75">
      <c r="A303" s="216"/>
      <c r="B303" s="180"/>
      <c r="G303" s="221"/>
    </row>
    <row r="304" spans="1:7" s="220" customFormat="1" ht="12.75">
      <c r="A304" s="216"/>
      <c r="B304" s="180"/>
      <c r="G304" s="221"/>
    </row>
    <row r="305" spans="1:7" s="220" customFormat="1" ht="12.75">
      <c r="A305" s="216"/>
      <c r="B305" s="180"/>
      <c r="G305" s="221"/>
    </row>
    <row r="306" spans="1:7" s="220" customFormat="1" ht="12.75">
      <c r="A306" s="216"/>
      <c r="B306" s="180"/>
      <c r="G306" s="221"/>
    </row>
    <row r="307" spans="1:7" s="220" customFormat="1" ht="12.75">
      <c r="A307" s="216"/>
      <c r="B307" s="180"/>
      <c r="G307" s="221"/>
    </row>
    <row r="308" spans="1:7" s="220" customFormat="1" ht="12.75">
      <c r="A308" s="216"/>
      <c r="B308" s="180"/>
      <c r="G308" s="221"/>
    </row>
    <row r="309" spans="1:7" s="220" customFormat="1" ht="12.75">
      <c r="A309" s="216"/>
      <c r="B309" s="180"/>
      <c r="G309" s="221"/>
    </row>
    <row r="310" spans="1:7" s="220" customFormat="1" ht="12.75">
      <c r="A310" s="216"/>
      <c r="B310" s="180"/>
      <c r="G310" s="221"/>
    </row>
    <row r="311" spans="1:7" s="220" customFormat="1" ht="12.75">
      <c r="A311" s="216"/>
      <c r="B311" s="180"/>
      <c r="G311" s="221"/>
    </row>
    <row r="312" spans="1:7" s="220" customFormat="1" ht="12.75">
      <c r="A312" s="216"/>
      <c r="B312" s="180"/>
      <c r="G312" s="221"/>
    </row>
    <row r="313" spans="1:7" s="220" customFormat="1" ht="12.75">
      <c r="A313" s="216"/>
      <c r="B313" s="180"/>
      <c r="G313" s="221"/>
    </row>
    <row r="314" spans="1:7" s="220" customFormat="1" ht="12.75">
      <c r="A314" s="216"/>
      <c r="B314" s="180"/>
      <c r="G314" s="221"/>
    </row>
    <row r="315" spans="1:7" s="220" customFormat="1" ht="12.75">
      <c r="A315" s="216"/>
      <c r="B315" s="180"/>
      <c r="G315" s="221"/>
    </row>
    <row r="316" spans="1:7" s="220" customFormat="1" ht="12.75">
      <c r="A316" s="216"/>
      <c r="B316" s="180"/>
      <c r="G316" s="221"/>
    </row>
    <row r="317" spans="1:7" s="220" customFormat="1" ht="12.75">
      <c r="A317" s="216"/>
      <c r="B317" s="180"/>
      <c r="G317" s="221"/>
    </row>
    <row r="318" spans="1:7" s="220" customFormat="1" ht="12.75">
      <c r="A318" s="216"/>
      <c r="B318" s="180"/>
      <c r="G318" s="221"/>
    </row>
    <row r="319" spans="1:7" s="220" customFormat="1" ht="12.75">
      <c r="A319" s="216"/>
      <c r="B319" s="180"/>
      <c r="G319" s="221"/>
    </row>
    <row r="320" spans="1:7" s="220" customFormat="1" ht="12.75">
      <c r="A320" s="216"/>
      <c r="B320" s="180"/>
      <c r="G320" s="221"/>
    </row>
    <row r="321" spans="1:7" s="220" customFormat="1" ht="12.75">
      <c r="A321" s="216"/>
      <c r="B321" s="180"/>
      <c r="G321" s="221"/>
    </row>
    <row r="322" spans="1:7" s="220" customFormat="1" ht="12.75">
      <c r="A322" s="216"/>
      <c r="B322" s="180"/>
      <c r="G322" s="221"/>
    </row>
    <row r="323" spans="1:7" s="220" customFormat="1" ht="12.75">
      <c r="A323" s="216"/>
      <c r="B323" s="180"/>
      <c r="G323" s="221"/>
    </row>
    <row r="324" spans="1:7" s="220" customFormat="1" ht="12.75">
      <c r="A324" s="216"/>
      <c r="B324" s="180"/>
      <c r="G324" s="221"/>
    </row>
    <row r="325" spans="1:7" s="220" customFormat="1" ht="12.75">
      <c r="A325" s="216"/>
      <c r="B325" s="180"/>
      <c r="G325" s="221"/>
    </row>
    <row r="326" spans="1:7" s="220" customFormat="1" ht="12.75">
      <c r="A326" s="216"/>
      <c r="B326" s="180"/>
      <c r="G326" s="221"/>
    </row>
    <row r="327" spans="1:7" s="220" customFormat="1" ht="12.75">
      <c r="A327" s="216"/>
      <c r="B327" s="180"/>
      <c r="G327" s="221"/>
    </row>
    <row r="328" spans="1:7" s="220" customFormat="1" ht="12.75">
      <c r="A328" s="216"/>
      <c r="B328" s="180"/>
      <c r="G328" s="221"/>
    </row>
    <row r="329" spans="1:7" s="220" customFormat="1" ht="12.75">
      <c r="A329" s="216"/>
      <c r="B329" s="180"/>
      <c r="G329" s="221"/>
    </row>
    <row r="330" spans="1:7" s="220" customFormat="1" ht="12.75">
      <c r="A330" s="216"/>
      <c r="B330" s="180"/>
      <c r="G330" s="221"/>
    </row>
    <row r="331" spans="1:7" s="220" customFormat="1" ht="12.75">
      <c r="A331" s="216"/>
      <c r="B331" s="180"/>
      <c r="G331" s="221"/>
    </row>
    <row r="332" spans="1:7" s="220" customFormat="1" ht="12.75">
      <c r="A332" s="216"/>
      <c r="B332" s="180"/>
      <c r="G332" s="221"/>
    </row>
    <row r="333" spans="1:7" s="220" customFormat="1" ht="12.75">
      <c r="A333" s="216"/>
      <c r="B333" s="180"/>
      <c r="G333" s="221"/>
    </row>
    <row r="334" spans="1:7" s="220" customFormat="1" ht="12.75">
      <c r="A334" s="216"/>
      <c r="B334" s="180"/>
      <c r="G334" s="221"/>
    </row>
    <row r="335" spans="1:7" s="220" customFormat="1" ht="12.75">
      <c r="A335" s="216"/>
      <c r="B335" s="180"/>
      <c r="G335" s="221"/>
    </row>
    <row r="336" spans="1:7" s="220" customFormat="1" ht="12.75">
      <c r="A336" s="216"/>
      <c r="B336" s="180"/>
      <c r="G336" s="221"/>
    </row>
    <row r="337" spans="1:7" s="220" customFormat="1" ht="12.75">
      <c r="A337" s="216"/>
      <c r="B337" s="180"/>
      <c r="G337" s="221"/>
    </row>
    <row r="338" spans="1:7" s="220" customFormat="1" ht="12.75">
      <c r="A338" s="216"/>
      <c r="B338" s="180"/>
      <c r="G338" s="221"/>
    </row>
    <row r="339" spans="1:7" s="220" customFormat="1" ht="12.75">
      <c r="A339" s="216"/>
      <c r="B339" s="180"/>
      <c r="G339" s="221"/>
    </row>
  </sheetData>
  <mergeCells count="11">
    <mergeCell ref="D19:E19"/>
    <mergeCell ref="A21:E21"/>
    <mergeCell ref="A22:E22"/>
    <mergeCell ref="A1:E1"/>
    <mergeCell ref="A2:E2"/>
    <mergeCell ref="C3:E3"/>
    <mergeCell ref="A4:A5"/>
    <mergeCell ref="B4:B5"/>
    <mergeCell ref="C4:C5"/>
    <mergeCell ref="D4:D5"/>
    <mergeCell ref="E4:E5"/>
  </mergeCells>
  <pageMargins left="0.39370078740157483" right="0" top="0.51181102362204722" bottom="0.31496062992125984" header="0.19685039370078741" footer="0"/>
  <pageSetup paperSize="9" scale="9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8"/>
  <sheetViews>
    <sheetView zoomScale="85" zoomScaleNormal="85" workbookViewId="0">
      <selection activeCell="K3" sqref="K3"/>
    </sheetView>
  </sheetViews>
  <sheetFormatPr defaultColWidth="10.42578125" defaultRowHeight="16.5"/>
  <cols>
    <col min="1" max="1" width="5.28515625" style="270" customWidth="1"/>
    <col min="2" max="2" width="45.5703125" style="271" customWidth="1"/>
    <col min="3" max="3" width="20.85546875" style="272" customWidth="1"/>
    <col min="4" max="4" width="35" style="270" customWidth="1"/>
    <col min="5" max="29" width="7.85546875" style="224" customWidth="1"/>
    <col min="30" max="16384" width="10.42578125" style="224"/>
  </cols>
  <sheetData>
    <row r="1" spans="1:4" ht="88.5" customHeight="1">
      <c r="A1" s="384" t="s">
        <v>400</v>
      </c>
      <c r="B1" s="384"/>
      <c r="C1" s="384"/>
      <c r="D1" s="384"/>
    </row>
    <row r="2" spans="1:4" ht="35.25" customHeight="1">
      <c r="A2" s="223"/>
      <c r="B2" s="223"/>
      <c r="C2" s="223"/>
      <c r="D2" s="299" t="s">
        <v>191</v>
      </c>
    </row>
    <row r="3" spans="1:4" s="227" customFormat="1" ht="51.75" customHeight="1">
      <c r="A3" s="225" t="s">
        <v>144</v>
      </c>
      <c r="B3" s="225" t="s">
        <v>240</v>
      </c>
      <c r="C3" s="275" t="s">
        <v>398</v>
      </c>
      <c r="D3" s="225" t="s">
        <v>36</v>
      </c>
    </row>
    <row r="4" spans="1:4" s="227" customFormat="1" ht="55.5" customHeight="1">
      <c r="A4" s="225"/>
      <c r="B4" s="238" t="s">
        <v>382</v>
      </c>
      <c r="C4" s="226">
        <f>C5+C43+C79+C148+C157</f>
        <v>25224</v>
      </c>
      <c r="D4" s="225"/>
    </row>
    <row r="5" spans="1:4" s="227" customFormat="1" ht="20.25" customHeight="1">
      <c r="A5" s="225" t="s">
        <v>214</v>
      </c>
      <c r="B5" s="229" t="s">
        <v>236</v>
      </c>
      <c r="C5" s="230">
        <f>C6+C16+C39</f>
        <v>12681</v>
      </c>
      <c r="D5" s="231"/>
    </row>
    <row r="6" spans="1:4" s="227" customFormat="1" ht="55.5" customHeight="1">
      <c r="A6" s="225" t="s">
        <v>145</v>
      </c>
      <c r="B6" s="232" t="s">
        <v>235</v>
      </c>
      <c r="C6" s="230">
        <f>C8+C10+C12+C14+C15</f>
        <v>1753</v>
      </c>
      <c r="D6" s="231"/>
    </row>
    <row r="7" spans="1:4" s="227" customFormat="1" ht="30" customHeight="1">
      <c r="A7" s="279">
        <v>1</v>
      </c>
      <c r="B7" s="280" t="s">
        <v>184</v>
      </c>
      <c r="C7" s="284"/>
      <c r="D7" s="283"/>
    </row>
    <row r="8" spans="1:4" s="227" customFormat="1" ht="51" customHeight="1">
      <c r="A8" s="281"/>
      <c r="B8" s="282" t="s">
        <v>241</v>
      </c>
      <c r="C8" s="284">
        <v>125</v>
      </c>
      <c r="D8" s="283" t="s">
        <v>242</v>
      </c>
    </row>
    <row r="9" spans="1:4" s="234" customFormat="1" ht="35.25" customHeight="1">
      <c r="A9" s="279">
        <v>2</v>
      </c>
      <c r="B9" s="280" t="s">
        <v>185</v>
      </c>
      <c r="C9" s="284"/>
      <c r="D9" s="283"/>
    </row>
    <row r="10" spans="1:4" ht="54" customHeight="1">
      <c r="A10" s="283"/>
      <c r="B10" s="282" t="s">
        <v>243</v>
      </c>
      <c r="C10" s="284">
        <v>151</v>
      </c>
      <c r="D10" s="283" t="s">
        <v>244</v>
      </c>
    </row>
    <row r="11" spans="1:4" ht="39.75" customHeight="1">
      <c r="A11" s="279">
        <v>3</v>
      </c>
      <c r="B11" s="280" t="s">
        <v>186</v>
      </c>
      <c r="C11" s="239"/>
      <c r="D11" s="279"/>
    </row>
    <row r="12" spans="1:4" s="227" customFormat="1" ht="66.75" customHeight="1">
      <c r="A12" s="283"/>
      <c r="B12" s="282" t="s">
        <v>383</v>
      </c>
      <c r="C12" s="284">
        <v>80</v>
      </c>
      <c r="D12" s="283" t="s">
        <v>245</v>
      </c>
    </row>
    <row r="13" spans="1:4" ht="30" customHeight="1">
      <c r="A13" s="279">
        <v>4</v>
      </c>
      <c r="B13" s="280" t="s">
        <v>195</v>
      </c>
      <c r="C13" s="284"/>
      <c r="D13" s="279"/>
    </row>
    <row r="14" spans="1:4" s="227" customFormat="1" ht="32.25" customHeight="1">
      <c r="A14" s="283"/>
      <c r="B14" s="282" t="s">
        <v>384</v>
      </c>
      <c r="C14" s="284">
        <v>189</v>
      </c>
      <c r="D14" s="283" t="s">
        <v>246</v>
      </c>
    </row>
    <row r="15" spans="1:4" s="234" customFormat="1" ht="38.25" customHeight="1">
      <c r="A15" s="279">
        <v>5</v>
      </c>
      <c r="B15" s="280" t="s">
        <v>385</v>
      </c>
      <c r="C15" s="239">
        <v>1208</v>
      </c>
      <c r="D15" s="274"/>
    </row>
    <row r="16" spans="1:4" s="227" customFormat="1" ht="90" customHeight="1">
      <c r="A16" s="225" t="s">
        <v>146</v>
      </c>
      <c r="B16" s="232" t="s">
        <v>394</v>
      </c>
      <c r="C16" s="230">
        <f>C17+C28+C38</f>
        <v>6900</v>
      </c>
      <c r="D16" s="225"/>
    </row>
    <row r="17" spans="1:4" s="227" customFormat="1" ht="27.75" customHeight="1">
      <c r="A17" s="225" t="s">
        <v>247</v>
      </c>
      <c r="B17" s="232" t="s">
        <v>248</v>
      </c>
      <c r="C17" s="235">
        <f>SUM(C18:C27)</f>
        <v>1300</v>
      </c>
      <c r="D17" s="225"/>
    </row>
    <row r="18" spans="1:4" s="288" customFormat="1" ht="36.75" customHeight="1">
      <c r="A18" s="285">
        <v>1</v>
      </c>
      <c r="B18" s="286" t="s">
        <v>277</v>
      </c>
      <c r="C18" s="287">
        <v>300</v>
      </c>
      <c r="D18" s="289" t="s">
        <v>249</v>
      </c>
    </row>
    <row r="19" spans="1:4" s="227" customFormat="1" ht="20.25" customHeight="1">
      <c r="A19" s="225">
        <v>2</v>
      </c>
      <c r="B19" s="229" t="s">
        <v>184</v>
      </c>
      <c r="C19" s="235"/>
      <c r="D19" s="229"/>
    </row>
    <row r="20" spans="1:4" ht="28.5" customHeight="1">
      <c r="A20" s="274"/>
      <c r="B20" s="293" t="s">
        <v>250</v>
      </c>
      <c r="C20" s="236">
        <v>200</v>
      </c>
      <c r="D20" s="290" t="s">
        <v>242</v>
      </c>
    </row>
    <row r="21" spans="1:4" s="227" customFormat="1" ht="23.25" customHeight="1">
      <c r="A21" s="225">
        <v>3</v>
      </c>
      <c r="B21" s="229" t="s">
        <v>185</v>
      </c>
      <c r="C21" s="235"/>
      <c r="D21" s="229"/>
    </row>
    <row r="22" spans="1:4" ht="28.5" customHeight="1">
      <c r="A22" s="274"/>
      <c r="B22" s="293" t="s">
        <v>198</v>
      </c>
      <c r="C22" s="236">
        <v>200</v>
      </c>
      <c r="D22" s="293" t="s">
        <v>244</v>
      </c>
    </row>
    <row r="23" spans="1:4" s="227" customFormat="1" ht="23.25" customHeight="1">
      <c r="A23" s="225">
        <v>4</v>
      </c>
      <c r="B23" s="229" t="s">
        <v>186</v>
      </c>
      <c r="C23" s="235"/>
      <c r="D23" s="229"/>
    </row>
    <row r="24" spans="1:4" ht="25.5" customHeight="1">
      <c r="A24" s="274"/>
      <c r="B24" s="293" t="s">
        <v>199</v>
      </c>
      <c r="C24" s="236">
        <v>200</v>
      </c>
      <c r="D24" s="293" t="s">
        <v>245</v>
      </c>
    </row>
    <row r="25" spans="1:4" s="227" customFormat="1" ht="28.5" customHeight="1">
      <c r="A25" s="225">
        <v>5</v>
      </c>
      <c r="B25" s="229" t="s">
        <v>195</v>
      </c>
      <c r="C25" s="235"/>
      <c r="D25" s="229"/>
    </row>
    <row r="26" spans="1:4" ht="28.5" customHeight="1">
      <c r="A26" s="274"/>
      <c r="B26" s="293" t="s">
        <v>196</v>
      </c>
      <c r="C26" s="236">
        <v>200</v>
      </c>
      <c r="D26" s="290" t="s">
        <v>246</v>
      </c>
    </row>
    <row r="27" spans="1:4" ht="28.5" customHeight="1">
      <c r="A27" s="274"/>
      <c r="B27" s="293" t="s">
        <v>197</v>
      </c>
      <c r="C27" s="236">
        <v>200</v>
      </c>
      <c r="D27" s="293" t="s">
        <v>251</v>
      </c>
    </row>
    <row r="28" spans="1:4" s="227" customFormat="1" ht="24.75" customHeight="1">
      <c r="A28" s="225" t="s">
        <v>252</v>
      </c>
      <c r="B28" s="229" t="s">
        <v>253</v>
      </c>
      <c r="C28" s="235">
        <f>SUM(C29:C37)</f>
        <v>1000</v>
      </c>
      <c r="D28" s="229"/>
    </row>
    <row r="29" spans="1:4" s="227" customFormat="1" ht="23.25" customHeight="1">
      <c r="A29" s="225">
        <v>1</v>
      </c>
      <c r="B29" s="229" t="s">
        <v>184</v>
      </c>
      <c r="C29" s="235"/>
      <c r="D29" s="229"/>
    </row>
    <row r="30" spans="1:4" ht="23.25" customHeight="1">
      <c r="A30" s="274"/>
      <c r="B30" s="293" t="s">
        <v>194</v>
      </c>
      <c r="C30" s="236">
        <v>200</v>
      </c>
      <c r="D30" s="292" t="s">
        <v>242</v>
      </c>
    </row>
    <row r="31" spans="1:4" s="227" customFormat="1" ht="23.25" customHeight="1">
      <c r="A31" s="225">
        <v>2</v>
      </c>
      <c r="B31" s="229" t="s">
        <v>185</v>
      </c>
      <c r="C31" s="235"/>
      <c r="D31" s="229"/>
    </row>
    <row r="32" spans="1:4" ht="23.25" customHeight="1">
      <c r="A32" s="274"/>
      <c r="B32" s="293" t="s">
        <v>198</v>
      </c>
      <c r="C32" s="236">
        <v>200</v>
      </c>
      <c r="D32" s="293" t="s">
        <v>244</v>
      </c>
    </row>
    <row r="33" spans="1:4" s="227" customFormat="1" ht="23.25" customHeight="1">
      <c r="A33" s="225">
        <v>3</v>
      </c>
      <c r="B33" s="229" t="s">
        <v>186</v>
      </c>
      <c r="C33" s="235"/>
      <c r="D33" s="229"/>
    </row>
    <row r="34" spans="1:4" ht="23.25" customHeight="1">
      <c r="A34" s="274"/>
      <c r="B34" s="293" t="s">
        <v>199</v>
      </c>
      <c r="C34" s="236">
        <v>200</v>
      </c>
      <c r="D34" s="292" t="s">
        <v>245</v>
      </c>
    </row>
    <row r="35" spans="1:4" s="227" customFormat="1" ht="23.25" customHeight="1">
      <c r="A35" s="225">
        <v>4</v>
      </c>
      <c r="B35" s="229" t="s">
        <v>195</v>
      </c>
      <c r="C35" s="235"/>
      <c r="D35" s="229"/>
    </row>
    <row r="36" spans="1:4" ht="23.25" customHeight="1">
      <c r="A36" s="274"/>
      <c r="B36" s="293" t="s">
        <v>196</v>
      </c>
      <c r="C36" s="236">
        <v>200</v>
      </c>
      <c r="D36" s="292" t="s">
        <v>246</v>
      </c>
    </row>
    <row r="37" spans="1:4" ht="23.25" customHeight="1">
      <c r="A37" s="274"/>
      <c r="B37" s="293" t="s">
        <v>197</v>
      </c>
      <c r="C37" s="236">
        <v>200</v>
      </c>
      <c r="D37" s="293" t="s">
        <v>251</v>
      </c>
    </row>
    <row r="38" spans="1:4" s="227" customFormat="1" ht="56.25" customHeight="1">
      <c r="A38" s="225" t="s">
        <v>254</v>
      </c>
      <c r="B38" s="229" t="s">
        <v>386</v>
      </c>
      <c r="C38" s="237">
        <v>4600</v>
      </c>
      <c r="D38" s="291"/>
    </row>
    <row r="39" spans="1:4" ht="67.5" customHeight="1">
      <c r="A39" s="238" t="s">
        <v>151</v>
      </c>
      <c r="B39" s="239" t="s">
        <v>387</v>
      </c>
      <c r="C39" s="226">
        <f>SUM(C40:C42)</f>
        <v>4028</v>
      </c>
      <c r="D39" s="229"/>
    </row>
    <row r="40" spans="1:4" ht="57.75" customHeight="1">
      <c r="A40" s="273">
        <v>1</v>
      </c>
      <c r="B40" s="292" t="s">
        <v>388</v>
      </c>
      <c r="C40" s="233">
        <v>3708</v>
      </c>
      <c r="D40" s="244" t="s">
        <v>390</v>
      </c>
    </row>
    <row r="41" spans="1:4" ht="51.75" customHeight="1">
      <c r="A41" s="273">
        <v>2</v>
      </c>
      <c r="B41" s="292" t="s">
        <v>389</v>
      </c>
      <c r="C41" s="233">
        <v>230</v>
      </c>
      <c r="D41" s="244" t="s">
        <v>390</v>
      </c>
    </row>
    <row r="42" spans="1:4" ht="43.5" customHeight="1">
      <c r="A42" s="273">
        <v>3</v>
      </c>
      <c r="B42" s="292" t="s">
        <v>255</v>
      </c>
      <c r="C42" s="233">
        <v>90</v>
      </c>
      <c r="D42" s="244" t="s">
        <v>390</v>
      </c>
    </row>
    <row r="43" spans="1:4" s="227" customFormat="1" ht="21" customHeight="1">
      <c r="A43" s="225" t="s">
        <v>215</v>
      </c>
      <c r="B43" s="229" t="s">
        <v>237</v>
      </c>
      <c r="C43" s="241">
        <f>C44+C55+C76</f>
        <v>3556</v>
      </c>
      <c r="D43" s="229"/>
    </row>
    <row r="44" spans="1:4" s="227" customFormat="1" ht="82.5" customHeight="1">
      <c r="A44" s="225" t="s">
        <v>145</v>
      </c>
      <c r="B44" s="242" t="s">
        <v>391</v>
      </c>
      <c r="C44" s="237">
        <f>SUM(C45:C54)</f>
        <v>591</v>
      </c>
      <c r="D44" s="293"/>
    </row>
    <row r="45" spans="1:4" s="296" customFormat="1" ht="21" customHeight="1">
      <c r="A45" s="285">
        <v>1</v>
      </c>
      <c r="B45" s="229" t="s">
        <v>188</v>
      </c>
      <c r="C45" s="268"/>
      <c r="D45" s="292"/>
    </row>
    <row r="46" spans="1:4" s="296" customFormat="1" ht="39" customHeight="1">
      <c r="A46" s="285"/>
      <c r="B46" s="292" t="s">
        <v>256</v>
      </c>
      <c r="C46" s="268">
        <v>100</v>
      </c>
      <c r="D46" s="292" t="s">
        <v>233</v>
      </c>
    </row>
    <row r="47" spans="1:4" s="296" customFormat="1" ht="21" customHeight="1">
      <c r="A47" s="285">
        <v>2</v>
      </c>
      <c r="B47" s="229" t="s">
        <v>189</v>
      </c>
      <c r="C47" s="268"/>
      <c r="D47" s="292"/>
    </row>
    <row r="48" spans="1:4" s="296" customFormat="1" ht="36" customHeight="1">
      <c r="A48" s="285"/>
      <c r="B48" s="292" t="s">
        <v>257</v>
      </c>
      <c r="C48" s="268">
        <v>200</v>
      </c>
      <c r="D48" s="292" t="s">
        <v>224</v>
      </c>
    </row>
    <row r="49" spans="1:4" s="296" customFormat="1" ht="30.75" customHeight="1">
      <c r="A49" s="285">
        <v>3</v>
      </c>
      <c r="B49" s="229" t="s">
        <v>184</v>
      </c>
      <c r="C49" s="268"/>
      <c r="D49" s="292"/>
    </row>
    <row r="50" spans="1:4" s="296" customFormat="1" ht="54" customHeight="1">
      <c r="A50" s="274"/>
      <c r="B50" s="292" t="s">
        <v>258</v>
      </c>
      <c r="C50" s="268">
        <v>71</v>
      </c>
      <c r="D50" s="382" t="s">
        <v>228</v>
      </c>
    </row>
    <row r="51" spans="1:4" s="296" customFormat="1" ht="54.75" customHeight="1">
      <c r="A51" s="274"/>
      <c r="B51" s="292" t="s">
        <v>259</v>
      </c>
      <c r="C51" s="268">
        <v>70</v>
      </c>
      <c r="D51" s="382"/>
    </row>
    <row r="52" spans="1:4" s="296" customFormat="1" ht="54" customHeight="1">
      <c r="A52" s="274"/>
      <c r="B52" s="292" t="s">
        <v>260</v>
      </c>
      <c r="C52" s="268">
        <v>50</v>
      </c>
      <c r="D52" s="292" t="s">
        <v>226</v>
      </c>
    </row>
    <row r="53" spans="1:4" s="296" customFormat="1" ht="43.5" customHeight="1">
      <c r="A53" s="274"/>
      <c r="B53" s="292" t="s">
        <v>261</v>
      </c>
      <c r="C53" s="268">
        <v>50</v>
      </c>
      <c r="D53" s="382" t="s">
        <v>230</v>
      </c>
    </row>
    <row r="54" spans="1:4" s="296" customFormat="1" ht="38.25" customHeight="1">
      <c r="A54" s="274"/>
      <c r="B54" s="292" t="s">
        <v>262</v>
      </c>
      <c r="C54" s="268">
        <v>50</v>
      </c>
      <c r="D54" s="382"/>
    </row>
    <row r="55" spans="1:4" s="234" customFormat="1" ht="81.75" customHeight="1">
      <c r="A55" s="246" t="s">
        <v>146</v>
      </c>
      <c r="B55" s="297" t="s">
        <v>392</v>
      </c>
      <c r="C55" s="247">
        <f>C56+C71</f>
        <v>2251</v>
      </c>
      <c r="D55" s="232"/>
    </row>
    <row r="56" spans="1:4" s="234" customFormat="1" ht="45" customHeight="1">
      <c r="A56" s="246" t="s">
        <v>247</v>
      </c>
      <c r="B56" s="232" t="s">
        <v>263</v>
      </c>
      <c r="C56" s="249">
        <f>SUM(C57:C70)</f>
        <v>1801</v>
      </c>
      <c r="D56" s="232"/>
    </row>
    <row r="57" spans="1:4" s="250" customFormat="1" ht="21.75" customHeight="1">
      <c r="A57" s="238">
        <v>1</v>
      </c>
      <c r="B57" s="228" t="s">
        <v>189</v>
      </c>
      <c r="C57" s="226"/>
      <c r="D57" s="228"/>
    </row>
    <row r="58" spans="1:4" s="250" customFormat="1" ht="37.5" customHeight="1">
      <c r="A58" s="251" t="s">
        <v>156</v>
      </c>
      <c r="B58" s="292" t="s">
        <v>264</v>
      </c>
      <c r="C58" s="233">
        <v>220</v>
      </c>
      <c r="D58" s="292" t="s">
        <v>265</v>
      </c>
    </row>
    <row r="59" spans="1:4" s="250" customFormat="1" ht="23.25" customHeight="1">
      <c r="A59" s="251" t="s">
        <v>156</v>
      </c>
      <c r="B59" s="292" t="s">
        <v>219</v>
      </c>
      <c r="C59" s="233">
        <v>200</v>
      </c>
      <c r="D59" s="292" t="s">
        <v>207</v>
      </c>
    </row>
    <row r="60" spans="1:4" s="250" customFormat="1" ht="23.25" customHeight="1">
      <c r="A60" s="251" t="s">
        <v>156</v>
      </c>
      <c r="B60" s="292" t="s">
        <v>223</v>
      </c>
      <c r="C60" s="233">
        <v>200</v>
      </c>
      <c r="D60" s="292" t="s">
        <v>224</v>
      </c>
    </row>
    <row r="61" spans="1:4" s="252" customFormat="1" ht="22.5" customHeight="1">
      <c r="A61" s="251" t="s">
        <v>156</v>
      </c>
      <c r="B61" s="292" t="s">
        <v>266</v>
      </c>
      <c r="C61" s="233">
        <v>50</v>
      </c>
      <c r="D61" s="292" t="s">
        <v>208</v>
      </c>
    </row>
    <row r="62" spans="1:4" s="250" customFormat="1">
      <c r="A62" s="238">
        <v>2</v>
      </c>
      <c r="B62" s="228" t="s">
        <v>188</v>
      </c>
      <c r="C62" s="226"/>
      <c r="D62" s="228"/>
    </row>
    <row r="63" spans="1:4" s="252" customFormat="1" ht="45" customHeight="1">
      <c r="A63" s="251" t="s">
        <v>156</v>
      </c>
      <c r="B63" s="292" t="s">
        <v>267</v>
      </c>
      <c r="C63" s="233">
        <v>211</v>
      </c>
      <c r="D63" s="292" t="s">
        <v>265</v>
      </c>
    </row>
    <row r="64" spans="1:4" s="250" customFormat="1" ht="28.5" customHeight="1">
      <c r="A64" s="251" t="s">
        <v>156</v>
      </c>
      <c r="B64" s="292" t="s">
        <v>231</v>
      </c>
      <c r="C64" s="233">
        <v>200</v>
      </c>
      <c r="D64" s="292" t="s">
        <v>212</v>
      </c>
    </row>
    <row r="65" spans="1:4" s="250" customFormat="1" ht="28.5" customHeight="1">
      <c r="A65" s="251" t="s">
        <v>156</v>
      </c>
      <c r="B65" s="292" t="s">
        <v>268</v>
      </c>
      <c r="C65" s="233">
        <v>150</v>
      </c>
      <c r="D65" s="292" t="s">
        <v>233</v>
      </c>
    </row>
    <row r="66" spans="1:4" s="250" customFormat="1">
      <c r="A66" s="238">
        <v>3</v>
      </c>
      <c r="B66" s="228" t="s">
        <v>184</v>
      </c>
      <c r="C66" s="226"/>
      <c r="D66" s="228"/>
    </row>
    <row r="67" spans="1:4" s="250" customFormat="1" ht="34.5" customHeight="1">
      <c r="A67" s="253" t="s">
        <v>156</v>
      </c>
      <c r="B67" s="292" t="s">
        <v>269</v>
      </c>
      <c r="C67" s="233">
        <v>220</v>
      </c>
      <c r="D67" s="292" t="s">
        <v>265</v>
      </c>
    </row>
    <row r="68" spans="1:4" s="252" customFormat="1" ht="29.25" customHeight="1">
      <c r="A68" s="251" t="s">
        <v>156</v>
      </c>
      <c r="B68" s="292" t="s">
        <v>270</v>
      </c>
      <c r="C68" s="233">
        <v>50</v>
      </c>
      <c r="D68" s="292" t="s">
        <v>226</v>
      </c>
    </row>
    <row r="69" spans="1:4" s="252" customFormat="1" ht="29.25" customHeight="1">
      <c r="A69" s="251" t="s">
        <v>156</v>
      </c>
      <c r="B69" s="292" t="s">
        <v>271</v>
      </c>
      <c r="C69" s="233">
        <v>100</v>
      </c>
      <c r="D69" s="292" t="s">
        <v>272</v>
      </c>
    </row>
    <row r="70" spans="1:4" s="252" customFormat="1" ht="29.25" customHeight="1">
      <c r="A70" s="251" t="s">
        <v>156</v>
      </c>
      <c r="B70" s="292" t="s">
        <v>273</v>
      </c>
      <c r="C70" s="233">
        <v>200</v>
      </c>
      <c r="D70" s="292" t="s">
        <v>228</v>
      </c>
    </row>
    <row r="71" spans="1:4" s="227" customFormat="1" ht="23.25" customHeight="1">
      <c r="A71" s="246" t="s">
        <v>252</v>
      </c>
      <c r="B71" s="298" t="s">
        <v>274</v>
      </c>
      <c r="C71" s="254">
        <f>SUM(C72:C75)</f>
        <v>450</v>
      </c>
      <c r="D71" s="240"/>
    </row>
    <row r="72" spans="1:4" s="227" customFormat="1" ht="23.25" customHeight="1">
      <c r="A72" s="238">
        <v>1</v>
      </c>
      <c r="B72" s="228" t="s">
        <v>189</v>
      </c>
      <c r="C72" s="226"/>
      <c r="D72" s="240"/>
    </row>
    <row r="73" spans="1:4" ht="36" customHeight="1">
      <c r="A73" s="273"/>
      <c r="B73" s="292" t="s">
        <v>219</v>
      </c>
      <c r="C73" s="233">
        <v>250</v>
      </c>
      <c r="D73" s="292" t="s">
        <v>275</v>
      </c>
    </row>
    <row r="74" spans="1:4" s="227" customFormat="1" ht="25.5" customHeight="1">
      <c r="A74" s="238">
        <v>2</v>
      </c>
      <c r="B74" s="228" t="s">
        <v>188</v>
      </c>
      <c r="C74" s="226"/>
      <c r="D74" s="229"/>
    </row>
    <row r="75" spans="1:4" ht="34.5" customHeight="1">
      <c r="A75" s="273"/>
      <c r="B75" s="292" t="s">
        <v>268</v>
      </c>
      <c r="C75" s="233">
        <v>200</v>
      </c>
      <c r="D75" s="290" t="s">
        <v>233</v>
      </c>
    </row>
    <row r="76" spans="1:4" s="256" customFormat="1" ht="76.5" customHeight="1">
      <c r="A76" s="248" t="s">
        <v>151</v>
      </c>
      <c r="B76" s="232" t="s">
        <v>393</v>
      </c>
      <c r="C76" s="255">
        <f>C77+C78</f>
        <v>714</v>
      </c>
      <c r="D76" s="232"/>
    </row>
    <row r="77" spans="1:4" s="252" customFormat="1" ht="27.75" customHeight="1">
      <c r="A77" s="273">
        <v>1</v>
      </c>
      <c r="B77" s="292" t="s">
        <v>276</v>
      </c>
      <c r="C77" s="233">
        <v>560</v>
      </c>
      <c r="D77" s="292" t="s">
        <v>276</v>
      </c>
    </row>
    <row r="78" spans="1:4" s="252" customFormat="1" ht="27.75" customHeight="1">
      <c r="A78" s="273">
        <v>2</v>
      </c>
      <c r="B78" s="292" t="s">
        <v>277</v>
      </c>
      <c r="C78" s="233">
        <v>154</v>
      </c>
      <c r="D78" s="292" t="s">
        <v>249</v>
      </c>
    </row>
    <row r="79" spans="1:4" s="250" customFormat="1" ht="81.75" customHeight="1">
      <c r="A79" s="238" t="s">
        <v>278</v>
      </c>
      <c r="B79" s="232" t="s">
        <v>238</v>
      </c>
      <c r="C79" s="226">
        <f>C80+C108</f>
        <v>4484</v>
      </c>
      <c r="D79" s="228"/>
    </row>
    <row r="80" spans="1:4" s="258" customFormat="1" ht="20.25" customHeight="1">
      <c r="A80" s="238" t="s">
        <v>145</v>
      </c>
      <c r="B80" s="228" t="s">
        <v>279</v>
      </c>
      <c r="C80" s="257">
        <f>SUM(C81:C107)</f>
        <v>1792</v>
      </c>
      <c r="D80" s="294"/>
    </row>
    <row r="81" spans="1:4" s="261" customFormat="1">
      <c r="A81" s="259">
        <v>1</v>
      </c>
      <c r="B81" s="260" t="s">
        <v>188</v>
      </c>
      <c r="C81" s="257"/>
      <c r="D81" s="295"/>
    </row>
    <row r="82" spans="1:4" s="261" customFormat="1" ht="21.75" customHeight="1">
      <c r="A82" s="262" t="s">
        <v>156</v>
      </c>
      <c r="B82" s="263" t="s">
        <v>280</v>
      </c>
      <c r="C82" s="264">
        <v>100</v>
      </c>
      <c r="D82" s="294" t="s">
        <v>281</v>
      </c>
    </row>
    <row r="83" spans="1:4" s="261" customFormat="1" ht="21.75" customHeight="1">
      <c r="A83" s="262" t="s">
        <v>156</v>
      </c>
      <c r="B83" s="263" t="s">
        <v>282</v>
      </c>
      <c r="C83" s="264">
        <v>100</v>
      </c>
      <c r="D83" s="294" t="s">
        <v>283</v>
      </c>
    </row>
    <row r="84" spans="1:4" s="261" customFormat="1">
      <c r="A84" s="265">
        <v>2</v>
      </c>
      <c r="B84" s="260" t="s">
        <v>189</v>
      </c>
      <c r="C84" s="257"/>
      <c r="D84" s="295"/>
    </row>
    <row r="85" spans="1:4" s="261" customFormat="1" ht="21.75" customHeight="1">
      <c r="A85" s="262" t="s">
        <v>156</v>
      </c>
      <c r="B85" s="263" t="s">
        <v>284</v>
      </c>
      <c r="C85" s="264">
        <v>100</v>
      </c>
      <c r="D85" s="294" t="s">
        <v>285</v>
      </c>
    </row>
    <row r="86" spans="1:4" s="261" customFormat="1" ht="21.75" customHeight="1">
      <c r="A86" s="262" t="s">
        <v>156</v>
      </c>
      <c r="B86" s="263" t="s">
        <v>286</v>
      </c>
      <c r="C86" s="264">
        <v>100</v>
      </c>
      <c r="D86" s="294" t="s">
        <v>201</v>
      </c>
    </row>
    <row r="87" spans="1:4" s="261" customFormat="1" ht="21.75" customHeight="1">
      <c r="A87" s="262" t="s">
        <v>156</v>
      </c>
      <c r="B87" s="263" t="s">
        <v>287</v>
      </c>
      <c r="C87" s="264">
        <v>92</v>
      </c>
      <c r="D87" s="294" t="s">
        <v>288</v>
      </c>
    </row>
    <row r="88" spans="1:4" s="261" customFormat="1">
      <c r="A88" s="265">
        <v>3</v>
      </c>
      <c r="B88" s="260" t="s">
        <v>180</v>
      </c>
      <c r="C88" s="257"/>
      <c r="D88" s="295"/>
    </row>
    <row r="89" spans="1:4" s="261" customFormat="1" ht="20.25" customHeight="1">
      <c r="A89" s="262" t="s">
        <v>156</v>
      </c>
      <c r="B89" s="263" t="s">
        <v>289</v>
      </c>
      <c r="C89" s="264">
        <v>100</v>
      </c>
      <c r="D89" s="294" t="s">
        <v>210</v>
      </c>
    </row>
    <row r="90" spans="1:4" s="261" customFormat="1" ht="20.25" customHeight="1">
      <c r="A90" s="262" t="s">
        <v>156</v>
      </c>
      <c r="B90" s="263" t="s">
        <v>290</v>
      </c>
      <c r="C90" s="264">
        <v>100</v>
      </c>
      <c r="D90" s="294" t="s">
        <v>204</v>
      </c>
    </row>
    <row r="91" spans="1:4" s="261" customFormat="1" ht="20.25" customHeight="1">
      <c r="A91" s="262" t="s">
        <v>156</v>
      </c>
      <c r="B91" s="263" t="s">
        <v>291</v>
      </c>
      <c r="C91" s="264">
        <v>100</v>
      </c>
      <c r="D91" s="294" t="s">
        <v>292</v>
      </c>
    </row>
    <row r="92" spans="1:4" s="261" customFormat="1">
      <c r="A92" s="265">
        <v>4</v>
      </c>
      <c r="B92" s="260" t="s">
        <v>183</v>
      </c>
      <c r="C92" s="257"/>
      <c r="D92" s="295"/>
    </row>
    <row r="93" spans="1:4" s="258" customFormat="1" ht="22.5" customHeight="1">
      <c r="A93" s="262" t="s">
        <v>156</v>
      </c>
      <c r="B93" s="263" t="s">
        <v>293</v>
      </c>
      <c r="C93" s="264">
        <v>100</v>
      </c>
      <c r="D93" s="294" t="s">
        <v>294</v>
      </c>
    </row>
    <row r="94" spans="1:4" s="258" customFormat="1" ht="22.5" customHeight="1">
      <c r="A94" s="262" t="s">
        <v>156</v>
      </c>
      <c r="B94" s="263" t="s">
        <v>295</v>
      </c>
      <c r="C94" s="264">
        <v>100</v>
      </c>
      <c r="D94" s="294" t="s">
        <v>296</v>
      </c>
    </row>
    <row r="95" spans="1:4" s="261" customFormat="1">
      <c r="A95" s="265">
        <v>5</v>
      </c>
      <c r="B95" s="260" t="s">
        <v>181</v>
      </c>
      <c r="C95" s="257"/>
      <c r="D95" s="295"/>
    </row>
    <row r="96" spans="1:4" s="261" customFormat="1" ht="18.75" customHeight="1">
      <c r="A96" s="265"/>
      <c r="B96" s="263" t="s">
        <v>297</v>
      </c>
      <c r="C96" s="264">
        <v>100</v>
      </c>
      <c r="D96" s="294" t="s">
        <v>298</v>
      </c>
    </row>
    <row r="97" spans="1:4" s="258" customFormat="1" ht="18.75" customHeight="1">
      <c r="A97" s="262" t="s">
        <v>156</v>
      </c>
      <c r="B97" s="263" t="s">
        <v>192</v>
      </c>
      <c r="C97" s="264">
        <v>100</v>
      </c>
      <c r="D97" s="294" t="s">
        <v>299</v>
      </c>
    </row>
    <row r="98" spans="1:4" s="258" customFormat="1" ht="18.75" customHeight="1">
      <c r="A98" s="262" t="s">
        <v>156</v>
      </c>
      <c r="B98" s="263" t="s">
        <v>300</v>
      </c>
      <c r="C98" s="264">
        <v>100</v>
      </c>
      <c r="D98" s="294" t="s">
        <v>301</v>
      </c>
    </row>
    <row r="99" spans="1:4" s="258" customFormat="1">
      <c r="A99" s="265">
        <v>6</v>
      </c>
      <c r="B99" s="260" t="s">
        <v>190</v>
      </c>
      <c r="C99" s="257"/>
      <c r="D99" s="294"/>
    </row>
    <row r="100" spans="1:4" s="258" customFormat="1">
      <c r="A100" s="262"/>
      <c r="B100" s="263" t="s">
        <v>302</v>
      </c>
      <c r="C100" s="264">
        <v>100</v>
      </c>
      <c r="D100" s="294" t="s">
        <v>205</v>
      </c>
    </row>
    <row r="101" spans="1:4" s="258" customFormat="1">
      <c r="A101" s="265">
        <v>7</v>
      </c>
      <c r="B101" s="260" t="s">
        <v>187</v>
      </c>
      <c r="C101" s="257"/>
      <c r="D101" s="294"/>
    </row>
    <row r="102" spans="1:4" s="258" customFormat="1">
      <c r="A102" s="262"/>
      <c r="B102" s="263" t="s">
        <v>303</v>
      </c>
      <c r="C102" s="264">
        <v>100</v>
      </c>
      <c r="D102" s="294" t="s">
        <v>304</v>
      </c>
    </row>
    <row r="103" spans="1:4" s="258" customFormat="1">
      <c r="A103" s="265">
        <v>8</v>
      </c>
      <c r="B103" s="260" t="s">
        <v>195</v>
      </c>
      <c r="C103" s="257"/>
      <c r="D103" s="294"/>
    </row>
    <row r="104" spans="1:4" s="258" customFormat="1">
      <c r="A104" s="262"/>
      <c r="B104" s="263" t="s">
        <v>305</v>
      </c>
      <c r="C104" s="264">
        <v>100</v>
      </c>
      <c r="D104" s="294" t="s">
        <v>306</v>
      </c>
    </row>
    <row r="105" spans="1:4" s="258" customFormat="1">
      <c r="A105" s="265">
        <v>9</v>
      </c>
      <c r="B105" s="260" t="s">
        <v>184</v>
      </c>
      <c r="C105" s="257"/>
      <c r="D105" s="294"/>
    </row>
    <row r="106" spans="1:4" s="258" customFormat="1">
      <c r="A106" s="262"/>
      <c r="B106" s="263" t="s">
        <v>307</v>
      </c>
      <c r="C106" s="264">
        <v>100</v>
      </c>
      <c r="D106" s="294" t="s">
        <v>308</v>
      </c>
    </row>
    <row r="107" spans="1:4" s="258" customFormat="1">
      <c r="A107" s="262"/>
      <c r="B107" s="263" t="s">
        <v>309</v>
      </c>
      <c r="C107" s="264">
        <v>100</v>
      </c>
      <c r="D107" s="294"/>
    </row>
    <row r="108" spans="1:4" s="227" customFormat="1" ht="18.75" customHeight="1">
      <c r="A108" s="238" t="s">
        <v>146</v>
      </c>
      <c r="B108" s="228" t="s">
        <v>274</v>
      </c>
      <c r="C108" s="266">
        <f>SUM(C109:C147)</f>
        <v>2692</v>
      </c>
      <c r="D108" s="228"/>
    </row>
    <row r="109" spans="1:4" ht="18.75" customHeight="1">
      <c r="A109" s="238">
        <v>1</v>
      </c>
      <c r="B109" s="228" t="s">
        <v>184</v>
      </c>
      <c r="C109" s="226"/>
      <c r="D109" s="292"/>
    </row>
    <row r="110" spans="1:4" ht="18.75" customHeight="1">
      <c r="A110" s="273"/>
      <c r="B110" s="292" t="s">
        <v>310</v>
      </c>
      <c r="C110" s="233">
        <v>100</v>
      </c>
      <c r="D110" s="292" t="s">
        <v>311</v>
      </c>
    </row>
    <row r="111" spans="1:4" ht="18.75" customHeight="1">
      <c r="A111" s="273"/>
      <c r="B111" s="292" t="s">
        <v>312</v>
      </c>
      <c r="C111" s="233">
        <v>100</v>
      </c>
      <c r="D111" s="292" t="s">
        <v>313</v>
      </c>
    </row>
    <row r="112" spans="1:4" ht="18.75" customHeight="1">
      <c r="A112" s="238">
        <v>2</v>
      </c>
      <c r="B112" s="228" t="s">
        <v>195</v>
      </c>
      <c r="C112" s="226"/>
      <c r="D112" s="292"/>
    </row>
    <row r="113" spans="1:4" ht="18.75" customHeight="1">
      <c r="A113" s="273"/>
      <c r="B113" s="292" t="s">
        <v>314</v>
      </c>
      <c r="C113" s="233">
        <v>100</v>
      </c>
      <c r="D113" s="292" t="s">
        <v>315</v>
      </c>
    </row>
    <row r="114" spans="1:4" ht="18.75" customHeight="1">
      <c r="A114" s="273"/>
      <c r="B114" s="292" t="s">
        <v>316</v>
      </c>
      <c r="C114" s="233">
        <v>100</v>
      </c>
      <c r="D114" s="292" t="s">
        <v>317</v>
      </c>
    </row>
    <row r="115" spans="1:4" s="227" customFormat="1" ht="18.75" customHeight="1">
      <c r="A115" s="238">
        <v>3</v>
      </c>
      <c r="B115" s="228" t="s">
        <v>185</v>
      </c>
      <c r="C115" s="226"/>
      <c r="D115" s="292"/>
    </row>
    <row r="116" spans="1:4" ht="18.75" customHeight="1">
      <c r="A116" s="273"/>
      <c r="B116" s="292" t="s">
        <v>318</v>
      </c>
      <c r="C116" s="233">
        <v>100</v>
      </c>
      <c r="D116" s="292" t="s">
        <v>319</v>
      </c>
    </row>
    <row r="117" spans="1:4" ht="18.75" customHeight="1">
      <c r="A117" s="273"/>
      <c r="B117" s="292" t="s">
        <v>320</v>
      </c>
      <c r="C117" s="233">
        <v>100</v>
      </c>
      <c r="D117" s="292" t="s">
        <v>321</v>
      </c>
    </row>
    <row r="118" spans="1:4" ht="18.75" customHeight="1">
      <c r="A118" s="273"/>
      <c r="B118" s="292" t="s">
        <v>322</v>
      </c>
      <c r="C118" s="233">
        <v>100</v>
      </c>
      <c r="D118" s="292" t="s">
        <v>323</v>
      </c>
    </row>
    <row r="119" spans="1:4" ht="18.75" customHeight="1">
      <c r="A119" s="238">
        <v>4</v>
      </c>
      <c r="B119" s="228" t="s">
        <v>186</v>
      </c>
      <c r="C119" s="226"/>
      <c r="D119" s="292"/>
    </row>
    <row r="120" spans="1:4" s="227" customFormat="1" ht="18.75" customHeight="1">
      <c r="A120" s="238"/>
      <c r="B120" s="292" t="s">
        <v>324</v>
      </c>
      <c r="C120" s="233">
        <v>100</v>
      </c>
      <c r="D120" s="292" t="s">
        <v>325</v>
      </c>
    </row>
    <row r="121" spans="1:4" s="227" customFormat="1" ht="18.75" customHeight="1">
      <c r="A121" s="238"/>
      <c r="B121" s="292" t="s">
        <v>326</v>
      </c>
      <c r="C121" s="233">
        <v>100</v>
      </c>
      <c r="D121" s="292" t="s">
        <v>327</v>
      </c>
    </row>
    <row r="122" spans="1:4" ht="18.75" customHeight="1">
      <c r="A122" s="238">
        <v>5</v>
      </c>
      <c r="B122" s="228" t="s">
        <v>328</v>
      </c>
      <c r="C122" s="226"/>
      <c r="D122" s="292"/>
    </row>
    <row r="123" spans="1:4" ht="18.75" customHeight="1">
      <c r="A123" s="273"/>
      <c r="B123" s="292" t="s">
        <v>329</v>
      </c>
      <c r="C123" s="233">
        <v>100</v>
      </c>
      <c r="D123" s="292" t="s">
        <v>203</v>
      </c>
    </row>
    <row r="124" spans="1:4" ht="18.75" customHeight="1">
      <c r="A124" s="273"/>
      <c r="B124" s="292" t="s">
        <v>330</v>
      </c>
      <c r="C124" s="233">
        <v>100</v>
      </c>
      <c r="D124" s="292" t="s">
        <v>331</v>
      </c>
    </row>
    <row r="125" spans="1:4" s="227" customFormat="1" ht="18.75" customHeight="1">
      <c r="A125" s="238">
        <v>6</v>
      </c>
      <c r="B125" s="228" t="s">
        <v>182</v>
      </c>
      <c r="C125" s="226"/>
      <c r="D125" s="292"/>
    </row>
    <row r="126" spans="1:4" ht="18.75" customHeight="1">
      <c r="A126" s="273"/>
      <c r="B126" s="292" t="s">
        <v>332</v>
      </c>
      <c r="C126" s="233">
        <v>100</v>
      </c>
      <c r="D126" s="292" t="s">
        <v>333</v>
      </c>
    </row>
    <row r="127" spans="1:4" ht="18.75" customHeight="1">
      <c r="A127" s="273"/>
      <c r="B127" s="292" t="s">
        <v>334</v>
      </c>
      <c r="C127" s="233">
        <v>100</v>
      </c>
      <c r="D127" s="292" t="s">
        <v>335</v>
      </c>
    </row>
    <row r="128" spans="1:4" ht="18.75" customHeight="1">
      <c r="A128" s="238">
        <v>7</v>
      </c>
      <c r="B128" s="228" t="s">
        <v>187</v>
      </c>
      <c r="C128" s="267"/>
      <c r="D128" s="292"/>
    </row>
    <row r="129" spans="1:4" ht="18.75" customHeight="1">
      <c r="A129" s="273"/>
      <c r="B129" s="292" t="s">
        <v>193</v>
      </c>
      <c r="C129" s="233">
        <v>100</v>
      </c>
      <c r="D129" s="292" t="s">
        <v>336</v>
      </c>
    </row>
    <row r="130" spans="1:4" ht="18.75" customHeight="1">
      <c r="A130" s="273"/>
      <c r="B130" s="292" t="s">
        <v>337</v>
      </c>
      <c r="C130" s="233">
        <v>100</v>
      </c>
      <c r="D130" s="292" t="s">
        <v>202</v>
      </c>
    </row>
    <row r="131" spans="1:4" ht="18.75" customHeight="1">
      <c r="A131" s="238">
        <v>8</v>
      </c>
      <c r="B131" s="228" t="s">
        <v>183</v>
      </c>
      <c r="C131" s="226"/>
      <c r="D131" s="292"/>
    </row>
    <row r="132" spans="1:4" ht="18.75" customHeight="1">
      <c r="A132" s="273"/>
      <c r="B132" s="292" t="s">
        <v>338</v>
      </c>
      <c r="C132" s="233">
        <v>100</v>
      </c>
      <c r="D132" s="292" t="s">
        <v>339</v>
      </c>
    </row>
    <row r="133" spans="1:4" ht="18.75" customHeight="1">
      <c r="A133" s="273"/>
      <c r="B133" s="292" t="s">
        <v>340</v>
      </c>
      <c r="C133" s="233">
        <v>100</v>
      </c>
      <c r="D133" s="292" t="s">
        <v>341</v>
      </c>
    </row>
    <row r="134" spans="1:4" s="227" customFormat="1" ht="18.75" customHeight="1">
      <c r="A134" s="238">
        <v>9</v>
      </c>
      <c r="B134" s="228" t="s">
        <v>188</v>
      </c>
      <c r="C134" s="226"/>
      <c r="D134" s="292"/>
    </row>
    <row r="135" spans="1:4" ht="18.75" customHeight="1">
      <c r="A135" s="273"/>
      <c r="B135" s="292" t="s">
        <v>342</v>
      </c>
      <c r="C135" s="233">
        <v>100</v>
      </c>
      <c r="D135" s="292" t="s">
        <v>343</v>
      </c>
    </row>
    <row r="136" spans="1:4" ht="18.75" customHeight="1">
      <c r="A136" s="273"/>
      <c r="B136" s="292" t="s">
        <v>344</v>
      </c>
      <c r="C136" s="233">
        <v>100</v>
      </c>
      <c r="D136" s="292" t="s">
        <v>345</v>
      </c>
    </row>
    <row r="137" spans="1:4" ht="18.75" customHeight="1">
      <c r="A137" s="273"/>
      <c r="B137" s="292" t="s">
        <v>346</v>
      </c>
      <c r="C137" s="233">
        <v>100</v>
      </c>
      <c r="D137" s="292" t="s">
        <v>347</v>
      </c>
    </row>
    <row r="138" spans="1:4" ht="18.75" customHeight="1">
      <c r="A138" s="238">
        <v>10</v>
      </c>
      <c r="B138" s="228" t="s">
        <v>189</v>
      </c>
      <c r="C138" s="226"/>
      <c r="D138" s="292"/>
    </row>
    <row r="139" spans="1:4" ht="18.75" customHeight="1">
      <c r="A139" s="273"/>
      <c r="B139" s="292" t="s">
        <v>348</v>
      </c>
      <c r="C139" s="233">
        <v>100</v>
      </c>
      <c r="D139" s="292" t="s">
        <v>349</v>
      </c>
    </row>
    <row r="140" spans="1:4" ht="18.75" customHeight="1">
      <c r="A140" s="273"/>
      <c r="B140" s="292" t="s">
        <v>350</v>
      </c>
      <c r="C140" s="233">
        <v>100</v>
      </c>
      <c r="D140" s="292" t="s">
        <v>206</v>
      </c>
    </row>
    <row r="141" spans="1:4" ht="18.75" customHeight="1">
      <c r="A141" s="273"/>
      <c r="B141" s="292" t="s">
        <v>351</v>
      </c>
      <c r="C141" s="233">
        <v>100</v>
      </c>
      <c r="D141" s="292" t="s">
        <v>352</v>
      </c>
    </row>
    <row r="142" spans="1:4" s="227" customFormat="1" ht="18.75" customHeight="1">
      <c r="A142" s="238">
        <v>11</v>
      </c>
      <c r="B142" s="228" t="s">
        <v>180</v>
      </c>
      <c r="C142" s="226"/>
      <c r="D142" s="292"/>
    </row>
    <row r="143" spans="1:4" s="227" customFormat="1" ht="18.75" customHeight="1">
      <c r="A143" s="238"/>
      <c r="B143" s="292" t="s">
        <v>353</v>
      </c>
      <c r="C143" s="233">
        <v>100</v>
      </c>
      <c r="D143" s="292" t="s">
        <v>211</v>
      </c>
    </row>
    <row r="144" spans="1:4" s="227" customFormat="1" ht="18.75" customHeight="1">
      <c r="A144" s="238"/>
      <c r="B144" s="292" t="s">
        <v>354</v>
      </c>
      <c r="C144" s="233">
        <v>100</v>
      </c>
      <c r="D144" s="292" t="s">
        <v>209</v>
      </c>
    </row>
    <row r="145" spans="1:4" s="227" customFormat="1" ht="18.75" customHeight="1">
      <c r="A145" s="238"/>
      <c r="B145" s="292" t="s">
        <v>355</v>
      </c>
      <c r="C145" s="233">
        <v>100</v>
      </c>
      <c r="D145" s="292" t="s">
        <v>213</v>
      </c>
    </row>
    <row r="146" spans="1:4" ht="18.75" customHeight="1">
      <c r="A146" s="238">
        <v>12</v>
      </c>
      <c r="B146" s="228" t="s">
        <v>356</v>
      </c>
      <c r="C146" s="226"/>
      <c r="D146" s="292"/>
    </row>
    <row r="147" spans="1:4" ht="18.75" customHeight="1">
      <c r="A147" s="273"/>
      <c r="B147" s="292" t="s">
        <v>357</v>
      </c>
      <c r="C147" s="233">
        <v>92</v>
      </c>
      <c r="D147" s="292" t="s">
        <v>358</v>
      </c>
    </row>
    <row r="148" spans="1:4" ht="48.75" customHeight="1">
      <c r="A148" s="238" t="s">
        <v>359</v>
      </c>
      <c r="B148" s="239" t="s">
        <v>239</v>
      </c>
      <c r="C148" s="226">
        <f>C149+C153</f>
        <v>2039</v>
      </c>
      <c r="D148" s="229"/>
    </row>
    <row r="149" spans="1:4" ht="28.5" customHeight="1">
      <c r="A149" s="238" t="s">
        <v>145</v>
      </c>
      <c r="B149" s="239" t="s">
        <v>360</v>
      </c>
      <c r="C149" s="226">
        <f>C150+C151+C152</f>
        <v>1017</v>
      </c>
      <c r="D149" s="229"/>
    </row>
    <row r="150" spans="1:4" ht="147" customHeight="1">
      <c r="A150" s="274">
        <v>1</v>
      </c>
      <c r="B150" s="245" t="s">
        <v>361</v>
      </c>
      <c r="C150" s="243">
        <v>350</v>
      </c>
      <c r="D150" s="244" t="s">
        <v>362</v>
      </c>
    </row>
    <row r="151" spans="1:4" ht="79.5" customHeight="1">
      <c r="A151" s="274">
        <v>2</v>
      </c>
      <c r="B151" s="245" t="s">
        <v>363</v>
      </c>
      <c r="C151" s="243">
        <v>217</v>
      </c>
      <c r="D151" s="244" t="s">
        <v>362</v>
      </c>
    </row>
    <row r="152" spans="1:4" ht="67.5" customHeight="1">
      <c r="A152" s="274">
        <v>3</v>
      </c>
      <c r="B152" s="245" t="s">
        <v>364</v>
      </c>
      <c r="C152" s="243">
        <v>450</v>
      </c>
      <c r="D152" s="244" t="s">
        <v>362</v>
      </c>
    </row>
    <row r="153" spans="1:4" s="227" customFormat="1" ht="21" customHeight="1">
      <c r="A153" s="225" t="s">
        <v>146</v>
      </c>
      <c r="B153" s="240" t="s">
        <v>365</v>
      </c>
      <c r="C153" s="241">
        <f>C154+C155+C156</f>
        <v>1022</v>
      </c>
      <c r="D153" s="240"/>
    </row>
    <row r="154" spans="1:4" ht="51" customHeight="1">
      <c r="A154" s="274">
        <v>1</v>
      </c>
      <c r="B154" s="245" t="s">
        <v>366</v>
      </c>
      <c r="C154" s="243">
        <v>360</v>
      </c>
      <c r="D154" s="383" t="s">
        <v>367</v>
      </c>
    </row>
    <row r="155" spans="1:4" ht="33.75" customHeight="1">
      <c r="A155" s="274">
        <v>2</v>
      </c>
      <c r="B155" s="245" t="s">
        <v>368</v>
      </c>
      <c r="C155" s="243">
        <v>180</v>
      </c>
      <c r="D155" s="383"/>
    </row>
    <row r="156" spans="1:4" ht="34.5" customHeight="1">
      <c r="A156" s="274">
        <v>3</v>
      </c>
      <c r="B156" s="245" t="s">
        <v>369</v>
      </c>
      <c r="C156" s="243">
        <v>482</v>
      </c>
      <c r="D156" s="383"/>
    </row>
    <row r="157" spans="1:4" ht="48.75" customHeight="1">
      <c r="A157" s="238" t="s">
        <v>370</v>
      </c>
      <c r="B157" s="239" t="s">
        <v>371</v>
      </c>
      <c r="C157" s="226">
        <f>C158+C164</f>
        <v>2464</v>
      </c>
      <c r="D157" s="229"/>
    </row>
    <row r="158" spans="1:4" ht="22.5" customHeight="1">
      <c r="A158" s="225" t="s">
        <v>145</v>
      </c>
      <c r="B158" s="229" t="s">
        <v>372</v>
      </c>
      <c r="C158" s="241">
        <f>SUM(C159:C163)</f>
        <v>1725</v>
      </c>
      <c r="D158" s="240"/>
    </row>
    <row r="159" spans="1:4" ht="57.75" customHeight="1">
      <c r="A159" s="274">
        <v>1</v>
      </c>
      <c r="B159" s="292" t="s">
        <v>373</v>
      </c>
      <c r="C159" s="268">
        <v>400</v>
      </c>
      <c r="D159" s="379" t="s">
        <v>276</v>
      </c>
    </row>
    <row r="160" spans="1:4" ht="44.25" customHeight="1">
      <c r="A160" s="274">
        <v>2</v>
      </c>
      <c r="B160" s="292" t="s">
        <v>374</v>
      </c>
      <c r="C160" s="268">
        <v>600</v>
      </c>
      <c r="D160" s="380"/>
    </row>
    <row r="161" spans="1:4" ht="100.5" customHeight="1">
      <c r="A161" s="274">
        <v>3</v>
      </c>
      <c r="B161" s="292" t="s">
        <v>375</v>
      </c>
      <c r="C161" s="268">
        <v>575</v>
      </c>
      <c r="D161" s="380"/>
    </row>
    <row r="162" spans="1:4" ht="57" customHeight="1">
      <c r="A162" s="274">
        <v>4</v>
      </c>
      <c r="B162" s="292" t="s">
        <v>376</v>
      </c>
      <c r="C162" s="268">
        <v>80</v>
      </c>
      <c r="D162" s="381"/>
    </row>
    <row r="163" spans="1:4" ht="78" customHeight="1">
      <c r="A163" s="274">
        <v>5</v>
      </c>
      <c r="B163" s="292" t="s">
        <v>377</v>
      </c>
      <c r="C163" s="268">
        <v>70</v>
      </c>
      <c r="D163" s="293" t="s">
        <v>378</v>
      </c>
    </row>
    <row r="164" spans="1:4" s="227" customFormat="1" ht="31.5" customHeight="1">
      <c r="A164" s="225" t="s">
        <v>146</v>
      </c>
      <c r="B164" s="229" t="s">
        <v>379</v>
      </c>
      <c r="C164" s="267">
        <f>SUM(C165:C177)</f>
        <v>739</v>
      </c>
      <c r="D164" s="240"/>
    </row>
    <row r="165" spans="1:4" ht="22.5" customHeight="1">
      <c r="A165" s="273">
        <v>1</v>
      </c>
      <c r="B165" s="292" t="s">
        <v>184</v>
      </c>
      <c r="C165" s="233">
        <v>65</v>
      </c>
      <c r="D165" s="382" t="s">
        <v>380</v>
      </c>
    </row>
    <row r="166" spans="1:4" ht="22.5" customHeight="1">
      <c r="A166" s="273">
        <v>2</v>
      </c>
      <c r="B166" s="292" t="s">
        <v>185</v>
      </c>
      <c r="C166" s="233">
        <v>70</v>
      </c>
      <c r="D166" s="383"/>
    </row>
    <row r="167" spans="1:4" ht="22.5" customHeight="1">
      <c r="A167" s="273">
        <v>3</v>
      </c>
      <c r="B167" s="292" t="s">
        <v>186</v>
      </c>
      <c r="C167" s="233">
        <v>68</v>
      </c>
      <c r="D167" s="383"/>
    </row>
    <row r="168" spans="1:4" ht="22.5" customHeight="1">
      <c r="A168" s="273">
        <v>4</v>
      </c>
      <c r="B168" s="292" t="s">
        <v>181</v>
      </c>
      <c r="C168" s="233">
        <v>59</v>
      </c>
      <c r="D168" s="383"/>
    </row>
    <row r="169" spans="1:4" ht="22.5" customHeight="1">
      <c r="A169" s="273">
        <v>5</v>
      </c>
      <c r="B169" s="292" t="s">
        <v>182</v>
      </c>
      <c r="C169" s="233">
        <v>47</v>
      </c>
      <c r="D169" s="383"/>
    </row>
    <row r="170" spans="1:4" ht="22.5" customHeight="1">
      <c r="A170" s="273">
        <v>6</v>
      </c>
      <c r="B170" s="292" t="s">
        <v>187</v>
      </c>
      <c r="C170" s="233">
        <v>57</v>
      </c>
      <c r="D170" s="383"/>
    </row>
    <row r="171" spans="1:4" ht="22.5" customHeight="1">
      <c r="A171" s="273">
        <v>7</v>
      </c>
      <c r="B171" s="292" t="s">
        <v>183</v>
      </c>
      <c r="C171" s="269">
        <v>55</v>
      </c>
      <c r="D171" s="383"/>
    </row>
    <row r="172" spans="1:4" ht="22.5" customHeight="1">
      <c r="A172" s="273">
        <v>8</v>
      </c>
      <c r="B172" s="292" t="s">
        <v>188</v>
      </c>
      <c r="C172" s="233">
        <v>74</v>
      </c>
      <c r="D172" s="383"/>
    </row>
    <row r="173" spans="1:4" ht="22.5" customHeight="1">
      <c r="A173" s="273">
        <v>9</v>
      </c>
      <c r="B173" s="292" t="s">
        <v>189</v>
      </c>
      <c r="C173" s="233">
        <v>67</v>
      </c>
      <c r="D173" s="383"/>
    </row>
    <row r="174" spans="1:4" ht="22.5" customHeight="1">
      <c r="A174" s="273">
        <v>10</v>
      </c>
      <c r="B174" s="292" t="s">
        <v>180</v>
      </c>
      <c r="C174" s="233">
        <v>44</v>
      </c>
      <c r="D174" s="383"/>
    </row>
    <row r="175" spans="1:4" ht="22.5" customHeight="1">
      <c r="A175" s="273">
        <v>11</v>
      </c>
      <c r="B175" s="292" t="s">
        <v>200</v>
      </c>
      <c r="C175" s="233">
        <v>34</v>
      </c>
      <c r="D175" s="383"/>
    </row>
    <row r="176" spans="1:4" ht="22.5" customHeight="1">
      <c r="A176" s="273">
        <v>12</v>
      </c>
      <c r="B176" s="292" t="s">
        <v>381</v>
      </c>
      <c r="C176" s="233">
        <v>46</v>
      </c>
      <c r="D176" s="383"/>
    </row>
    <row r="177" spans="1:4" ht="22.5" customHeight="1">
      <c r="A177" s="273">
        <v>13</v>
      </c>
      <c r="B177" s="292" t="s">
        <v>356</v>
      </c>
      <c r="C177" s="233">
        <v>53</v>
      </c>
      <c r="D177" s="383"/>
    </row>
    <row r="178" spans="1:4" ht="42.75" customHeight="1">
      <c r="C178" s="378" t="s">
        <v>397</v>
      </c>
      <c r="D178" s="378"/>
    </row>
  </sheetData>
  <mergeCells count="7">
    <mergeCell ref="C178:D178"/>
    <mergeCell ref="A1:D1"/>
    <mergeCell ref="D50:D51"/>
    <mergeCell ref="D53:D54"/>
    <mergeCell ref="D154:D156"/>
    <mergeCell ref="D159:D162"/>
    <mergeCell ref="D165:D177"/>
  </mergeCells>
  <pageMargins left="0.19685039370078741" right="0" top="0.47244094488188981" bottom="0.35433070866141736" header="0.31496062992125984" footer="0.31496062992125984"/>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Dinh muc xa</vt:lpstr>
      <vt:lpstr>PB 03(Chi tiết đài báo) </vt:lpstr>
      <vt:lpstr>dự toán 2015 (c Binh)</vt:lpstr>
      <vt:lpstr>Tap huan (VPDP)</vt:lpstr>
      <vt:lpstr>PLII TONG HOP</vt:lpstr>
      <vt:lpstr>PL II.01 CT 135</vt:lpstr>
      <vt:lpstr>PL II.02 Von SN giam ngheo</vt:lpstr>
      <vt:lpstr>'dự toán 2015 (c Binh)'!Print_Titles</vt:lpstr>
      <vt:lpstr>'PB 03(Chi tiết đài báo) '!Print_Titles</vt:lpstr>
      <vt:lpstr>'PL II.01 CT 135'!Print_Titles</vt:lpstr>
      <vt:lpstr>'PL II.02 Von SN giam ngheo'!Print_Titles</vt:lpstr>
      <vt:lpstr>'PLII TONG HOP'!Print_Titles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Minh Tam</dc:creator>
  <cp:lastModifiedBy>lam hong</cp:lastModifiedBy>
  <cp:lastPrinted>2020-03-19T02:40:21Z</cp:lastPrinted>
  <dcterms:created xsi:type="dcterms:W3CDTF">2013-11-05T07:31:44Z</dcterms:created>
  <dcterms:modified xsi:type="dcterms:W3CDTF">2020-03-20T07:54:43Z</dcterms:modified>
</cp:coreProperties>
</file>