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240" yWindow="170" windowWidth="14810" windowHeight="7950"/>
  </bookViews>
  <sheets>
    <sheet name="1. Văn bản" sheetId="16" r:id="rId1"/>
    <sheet name="2. TC bộ máy" sheetId="3" r:id="rId2"/>
    <sheet name="4.a Chỉ tiêu KHHGĐ" sheetId="12" r:id="rId3"/>
    <sheet name="4b.Chỉ tiêu mức sinh" sheetId="13" r:id="rId4"/>
    <sheet name="4c.Chất lương dân số" sheetId="14" r:id="rId5"/>
  </sheets>
  <calcPr calcId="144525"/>
</workbook>
</file>

<file path=xl/calcChain.xml><?xml version="1.0" encoding="utf-8"?>
<calcChain xmlns="http://schemas.openxmlformats.org/spreadsheetml/2006/main">
  <c r="N10" i="3" l="1"/>
  <c r="L10" i="3"/>
  <c r="J10" i="3"/>
  <c r="H10" i="3"/>
  <c r="F10" i="3"/>
  <c r="D10" i="3"/>
  <c r="I9" i="12" l="1"/>
  <c r="I10" i="12" s="1"/>
  <c r="H9" i="12"/>
  <c r="H10" i="12" s="1"/>
  <c r="G9" i="12"/>
  <c r="G10" i="12" s="1"/>
  <c r="F9" i="12"/>
  <c r="F10" i="12" s="1"/>
  <c r="E9" i="12"/>
  <c r="E10" i="12" s="1"/>
  <c r="D9" i="12"/>
  <c r="D10" i="12" s="1"/>
  <c r="N26" i="3" l="1"/>
  <c r="N27" i="3"/>
  <c r="N25" i="3"/>
  <c r="L26" i="3"/>
  <c r="L27" i="3"/>
  <c r="L25" i="3"/>
  <c r="J26" i="3"/>
  <c r="J27" i="3"/>
  <c r="J25" i="3"/>
  <c r="H26" i="3"/>
  <c r="H27" i="3"/>
  <c r="H25" i="3"/>
  <c r="F26" i="3"/>
  <c r="F27" i="3"/>
  <c r="F25" i="3"/>
  <c r="D26" i="3"/>
  <c r="D27" i="3"/>
  <c r="D25" i="3"/>
  <c r="N20" i="3"/>
  <c r="N21" i="3"/>
  <c r="N22" i="3"/>
  <c r="N23" i="3"/>
  <c r="N19" i="3"/>
  <c r="L20" i="3"/>
  <c r="L21" i="3"/>
  <c r="L22" i="3"/>
  <c r="L23" i="3"/>
  <c r="L19" i="3"/>
  <c r="J20" i="3"/>
  <c r="J21" i="3"/>
  <c r="J22" i="3"/>
  <c r="J23" i="3"/>
  <c r="J19" i="3"/>
  <c r="H20" i="3"/>
  <c r="H21" i="3"/>
  <c r="H22" i="3"/>
  <c r="H23" i="3"/>
  <c r="H19" i="3"/>
  <c r="F20" i="3"/>
  <c r="F21" i="3"/>
  <c r="F22" i="3"/>
  <c r="F23" i="3"/>
  <c r="F19" i="3"/>
  <c r="D20" i="3"/>
  <c r="D21" i="3"/>
  <c r="D22" i="3"/>
  <c r="D23" i="3"/>
  <c r="D19" i="3"/>
  <c r="N13" i="3"/>
  <c r="N14" i="3"/>
  <c r="N15" i="3"/>
  <c r="N16" i="3"/>
  <c r="N17" i="3"/>
  <c r="N12" i="3"/>
  <c r="L13" i="3"/>
  <c r="L14" i="3"/>
  <c r="L15" i="3"/>
  <c r="L16" i="3"/>
  <c r="L17" i="3"/>
  <c r="L12" i="3"/>
  <c r="J13" i="3"/>
  <c r="J14" i="3"/>
  <c r="J15" i="3"/>
  <c r="J16" i="3"/>
  <c r="J17" i="3"/>
  <c r="J12" i="3"/>
  <c r="H13" i="3"/>
  <c r="H14" i="3"/>
  <c r="H15" i="3"/>
  <c r="H16" i="3"/>
  <c r="H17" i="3"/>
  <c r="H12" i="3"/>
  <c r="F13" i="3"/>
  <c r="F14" i="3"/>
  <c r="F15" i="3"/>
  <c r="F16" i="3"/>
  <c r="F17" i="3"/>
  <c r="F12" i="3"/>
  <c r="D13" i="3"/>
  <c r="D14" i="3"/>
  <c r="D15" i="3"/>
  <c r="D16" i="3"/>
  <c r="D17" i="3"/>
  <c r="D12" i="3"/>
</calcChain>
</file>

<file path=xl/sharedStrings.xml><?xml version="1.0" encoding="utf-8"?>
<sst xmlns="http://schemas.openxmlformats.org/spreadsheetml/2006/main" count="254" uniqueCount="172">
  <si>
    <t>TT</t>
  </si>
  <si>
    <t>Nội dung</t>
  </si>
  <si>
    <t>Năm</t>
  </si>
  <si>
    <t>Danh mục</t>
  </si>
  <si>
    <t>I</t>
  </si>
  <si>
    <t>Trong đó: Ngành Y</t>
  </si>
  <si>
    <t>Trên đại học</t>
  </si>
  <si>
    <t>Dược</t>
  </si>
  <si>
    <t>Ngành khác</t>
  </si>
  <si>
    <t>II</t>
  </si>
  <si>
    <t>Trung cấp</t>
  </si>
  <si>
    <t>Cao đẳng, Đại học</t>
  </si>
  <si>
    <t>III</t>
  </si>
  <si>
    <t>Số kiêm Y tế thôn</t>
  </si>
  <si>
    <t>Số kiêm các công việc khác</t>
  </si>
  <si>
    <t>Số không kiêm</t>
  </si>
  <si>
    <t>Tổng số CTV DS thôn,  tổ dân phố</t>
  </si>
  <si>
    <t>Tổng số Cán bộ DS cấp xã</t>
  </si>
  <si>
    <t>Tổng số Cán bộ DS cấp huyện</t>
  </si>
  <si>
    <t>SL</t>
  </si>
  <si>
    <t>Tỷ lệ (%)</t>
  </si>
  <si>
    <t>%</t>
  </si>
  <si>
    <t>IV</t>
  </si>
  <si>
    <t>Tổng số CB, CC Chi cục DS</t>
  </si>
  <si>
    <t>Trong đó, trên ĐH</t>
  </si>
  <si>
    <t>ĐV tính</t>
  </si>
  <si>
    <t>Chỉ tiêu giao số cặp VC sử dụng BPTT hiện đại trong năm</t>
  </si>
  <si>
    <t>Cặp</t>
  </si>
  <si>
    <t>Kết quả số cặp VC SD BPTT hiện đại trong năm</t>
  </si>
  <si>
    <t>Tỷ lệ đạt được so với chỉ tiêu giao</t>
  </si>
  <si>
    <t>Cụ thể kết quả thực hiện các BPTT hiện đại trong năm</t>
  </si>
  <si>
    <t>DCTC</t>
  </si>
  <si>
    <t>Triệt sản</t>
  </si>
  <si>
    <t>Thuốc tiêm tránh thai</t>
  </si>
  <si>
    <t>Thuốc cấy tránh thai</t>
  </si>
  <si>
    <t>Viên uống tránh thai</t>
  </si>
  <si>
    <t>BCS tránh thai</t>
  </si>
  <si>
    <t>Số cặp vợ chồng trong độ tuổi sinh đẻ SD BPTT hiện đại</t>
  </si>
  <si>
    <t>Tỷ lệ cặp vợ chồng trong độ tuổi sinh đẻ SD BPTT hiện đại</t>
  </si>
  <si>
    <t>Tổng số trẻ được sinh ra trong năm</t>
  </si>
  <si>
    <t>Người</t>
  </si>
  <si>
    <t>Trong đó: Nữ</t>
  </si>
  <si>
    <t xml:space="preserve">Số trẻ em được sinh ra là con thứ 3 trở lên </t>
  </si>
  <si>
    <t>Chỉ tiêu giao tỷ lệ sinh trên hai con</t>
  </si>
  <si>
    <t>21,33</t>
  </si>
  <si>
    <t>21,35</t>
  </si>
  <si>
    <t>20,64</t>
  </si>
  <si>
    <t>20,06</t>
  </si>
  <si>
    <t>22,16</t>
  </si>
  <si>
    <t>25,34</t>
  </si>
  <si>
    <t>Kết quả tỷ lệ sinh trên hai con</t>
  </si>
  <si>
    <t>Chỉ tiêu tỷ số giới tính khi sinh</t>
  </si>
  <si>
    <t>…/100</t>
  </si>
  <si>
    <t>112,64</t>
  </si>
  <si>
    <t>112,06</t>
  </si>
  <si>
    <t>110,99</t>
  </si>
  <si>
    <t>112,05</t>
  </si>
  <si>
    <t>111,98</t>
  </si>
  <si>
    <t>107,49</t>
  </si>
  <si>
    <t>Kết quả tỷ số giới tính khi sinh (bé trai/100 bé gái)</t>
  </si>
  <si>
    <t>Chỉ tiêu tỷ suất sinh thô</t>
  </si>
  <si>
    <t>%o</t>
  </si>
  <si>
    <t>16,08</t>
  </si>
  <si>
    <t>15,26</t>
  </si>
  <si>
    <t>16,25</t>
  </si>
  <si>
    <t>15,68</t>
  </si>
  <si>
    <t>15,5</t>
  </si>
  <si>
    <t>14,02</t>
  </si>
  <si>
    <t>Kết quả tỷ suất sinh thô</t>
  </si>
  <si>
    <t>Tỷ suất sinh trên 1000 phụ nữ trong độ tuổi 15-49</t>
  </si>
  <si>
    <t>Tổng tỷ suất sinh (con/bà mẹ)</t>
  </si>
  <si>
    <t xml:space="preserve">Số người chết trong năm </t>
  </si>
  <si>
    <t xml:space="preserve">Tỷ suất chết thô </t>
  </si>
  <si>
    <t>Tỷ lệ tăng dân số tự nhiên</t>
  </si>
  <si>
    <t>SỐ LIỆU QUA CÁC NĂM</t>
  </si>
  <si>
    <t>Số người chuyển đi ngoại tỉnh</t>
  </si>
  <si>
    <t>Số người ngoại tỉnh chuyển đến</t>
  </si>
  <si>
    <t>Số bà mẹ mang thai được sàng lọc trước sinh</t>
  </si>
  <si>
    <t>Tỷ lệ bà mẹ mang thai được sàng lọc trước sinh</t>
  </si>
  <si>
    <t>12,33</t>
  </si>
  <si>
    <t>11,58</t>
  </si>
  <si>
    <t>11,49</t>
  </si>
  <si>
    <t>14,85</t>
  </si>
  <si>
    <t>27,27</t>
  </si>
  <si>
    <t>31,27</t>
  </si>
  <si>
    <t>Số trẻ sơ sinh được lấy máu gót chân sàng lọc sơ sinh</t>
  </si>
  <si>
    <t>Cháu</t>
  </si>
  <si>
    <t>Tỷ lệ trẻ sơ sinh được lấy máu gót chân sàng lọc sơ sinh</t>
  </si>
  <si>
    <t>7,07</t>
  </si>
  <si>
    <t>5,71</t>
  </si>
  <si>
    <t>6,24</t>
  </si>
  <si>
    <t>5,75</t>
  </si>
  <si>
    <t>37,98</t>
  </si>
  <si>
    <t>29,78</t>
  </si>
  <si>
    <t>Số người cao tuổi được khám sức khỏe định kỳ</t>
  </si>
  <si>
    <t>Tỷ lệ người cao tuổi được khám SK định kỳ so với tổng số</t>
  </si>
  <si>
    <t>45,31</t>
  </si>
  <si>
    <t>26,18</t>
  </si>
  <si>
    <t>Tỷ lệ tử vong trẻ em dưới 5 tuổi</t>
  </si>
  <si>
    <t>0,57</t>
  </si>
  <si>
    <t>0,44</t>
  </si>
  <si>
    <t>0,49</t>
  </si>
  <si>
    <t>0,64</t>
  </si>
  <si>
    <t>0,53</t>
  </si>
  <si>
    <t>0,60</t>
  </si>
  <si>
    <t>Tỷ lệ trẻ em suy dinh dưỡng</t>
  </si>
  <si>
    <t>TỔ CHỨC TRIỂN KHAI CÔNG TÁC DÂN SỐ - KHHGĐ GIAI ĐOẠN  2014 – 2020</t>
  </si>
  <si>
    <t xml:space="preserve"> </t>
  </si>
  <si>
    <t>Số, kí hiệu 
văn bản</t>
  </si>
  <si>
    <t>Ngày ban hành</t>
  </si>
  <si>
    <t>Cơ quan ban hành hành</t>
  </si>
  <si>
    <t>Trích yếu nội dung</t>
  </si>
  <si>
    <t>Về việc triển khai mô hình thí điểm chính sách kiểm soát dân số khu vực biên giới tại 3 huyện: Hương Khê, Hương Sơn và Vũ Quang năm 2019</t>
  </si>
  <si>
    <t xml:space="preserve">Sở Y tế </t>
  </si>
  <si>
    <t>2184/SYT-CCDS</t>
  </si>
  <si>
    <t>Tổ chức thực hiện công tác DS-KHHGĐ trên địa bàn tỉnh Hà Tĩnh năm 2019 (Nguồn kinh phí Trung ương và tỉnh)</t>
  </si>
  <si>
    <t>654/HD-SYT</t>
  </si>
  <si>
    <t>Tổ chức thực hiện công tác DS-KHHGĐ trên địa bàn tỉnh Hà Tĩnh năm 2018 (Nguồn kinh phí tỉnh)</t>
  </si>
  <si>
    <t>741/HD-SYT</t>
  </si>
  <si>
    <t>Tổ chức thực hiện công tác dân số (Chương trình mục tiêu Y tế-Dân số giai đoạn 2016-2020) trên địa bàn tỉnh Hà Tĩnh năm 2018</t>
  </si>
  <si>
    <t>685/HD-SYT</t>
  </si>
  <si>
    <t>Tổ chức thực hiện Chương trình DS-KHHGĐ trên địa bàn tỉnh Hà Tĩnh năm 2017</t>
  </si>
  <si>
    <t>397/HD-SYT</t>
  </si>
  <si>
    <t>Tổ chức thực hiện Chương trình DS-KHHGĐ trên địa bàn tỉnh Hà Tĩnh năm 2016</t>
  </si>
  <si>
    <t>285/HD-SYT</t>
  </si>
  <si>
    <t>Tổ chức thực hiện Chương trình mục tiêu quốc gia DS-KHHGĐ trên địa bàn tỉnh Hà Tĩnh năm 2015</t>
  </si>
  <si>
    <t>91/HD-SYT</t>
  </si>
  <si>
    <t>Tổ chức thực hiện Chương trình mục tiêu quốc gia DS-KHHGĐ trên địa bàn tỉnh Hà Tĩnh năm 2014</t>
  </si>
  <si>
    <t>585/HD-SYT</t>
  </si>
  <si>
    <t>UBND tỉnh</t>
  </si>
  <si>
    <t>251/KH-UBND</t>
  </si>
  <si>
    <t>Thực hiện Nghị quyết số 137/NQ-CP ngày 31/12/2017 của Chính phủ và Chương trình hành động số 955-CTr/TU ngày 16/3/2018 của BCH Đảng bộ tỉnh về thực hiện Nghị quyết số 21-NQ/TW</t>
  </si>
  <si>
    <t>184/KH-UBND</t>
  </si>
  <si>
    <t>Chăm sóc sức khỏe người cao tuổi giai đoạn 2017-2025 trên địa bàn tỉnh Hà Tĩnh</t>
  </si>
  <si>
    <t>362/KH-UBND</t>
  </si>
  <si>
    <t>Thực hiện Đề án Kiểm soát mất cân bằng giới tính khi sinh giai đoạn 2017-2025 trên địa bàn tỉnh Hà Tĩnh</t>
  </si>
  <si>
    <t>196/KH-UBND</t>
  </si>
  <si>
    <t>77/KH-UBND</t>
  </si>
  <si>
    <t>Ban hành Quy định tạm thời một số chính sách DS-KHHGĐ trên địa bàn tỉnh Hà Tĩnh</t>
  </si>
  <si>
    <t>Chủ tịch UBND tỉnh</t>
  </si>
  <si>
    <t>46/2015/QĐ-UBND</t>
  </si>
  <si>
    <t>Ban hành quy định tạm thời về xử lý kỷ luật cán bộ, công chức, viên chức, chiến sĩ LLVT sinh con vi phạm chính sách DS-KHHGĐ</t>
  </si>
  <si>
    <t>77/2014/QĐ-UBND</t>
  </si>
  <si>
    <t>2</t>
  </si>
  <si>
    <t>4</t>
  </si>
  <si>
    <t>6</t>
  </si>
  <si>
    <t>8</t>
  </si>
  <si>
    <t>955-CTr/TU</t>
  </si>
  <si>
    <t>Tỉnh ủy</t>
  </si>
  <si>
    <t xml:space="preserve"> Chương trình hành động thực hiện Nghị quyết số 21-NQ/TW ngày 25/10/2017 của Ban Chấp hành Trung ương Đảng khóa XII về công tác dân số trong tình hình mới.</t>
  </si>
  <si>
    <t>10</t>
  </si>
  <si>
    <t>12</t>
  </si>
  <si>
    <t>14</t>
  </si>
  <si>
    <t>16</t>
  </si>
  <si>
    <t>176/NQ-HĐND</t>
  </si>
  <si>
    <t>Hội đồng nhân dân</t>
  </si>
  <si>
    <t>Nghị quyết quy định mức giá dịch vụ khám bệnh, chữa bệnh không thuộc phạm vi thanh toán của quỹ BHYT trong các cơ sở khám bệnh, chữa bệnh của nhà nước trên địa bàn tỉnh</t>
  </si>
  <si>
    <r>
      <t xml:space="preserve">Thực hiện Nghị quyết số 78/2013/NQ-HĐND ngày 18/12/2013 của HĐND tỉnh </t>
    </r>
    <r>
      <rPr>
        <sz val="12"/>
        <color theme="1"/>
        <rFont val="Calibri"/>
        <family val="2"/>
        <charset val="163"/>
      </rPr>
      <t>“</t>
    </r>
    <r>
      <rPr>
        <sz val="12"/>
        <color theme="1"/>
        <rFont val="Times New Roman"/>
        <family val="1"/>
        <charset val="163"/>
      </rPr>
      <t>Về tiếp tục đẩy mạnh công tác DS-KHHGĐ tỉnh Hà Tĩnh giai đoạn 2014-2020”</t>
    </r>
  </si>
  <si>
    <r>
      <t xml:space="preserve">Thực hiện Đề án </t>
    </r>
    <r>
      <rPr>
        <sz val="12"/>
        <color theme="1"/>
        <rFont val="Calibri"/>
        <family val="2"/>
        <charset val="163"/>
      </rPr>
      <t>“</t>
    </r>
    <r>
      <rPr>
        <sz val="12"/>
        <color theme="1"/>
        <rFont val="Times New Roman"/>
        <family val="1"/>
        <charset val="163"/>
      </rPr>
      <t xml:space="preserve">Tăng cường tư vấn và cung cấp dịch vụ DS-KHHGĐ cho vị thành niên/ thanh niên giai đoạn 2018-2020 trên địa bàn tỉnh </t>
    </r>
  </si>
  <si>
    <t>Phụ lục 1</t>
  </si>
  <si>
    <t xml:space="preserve"> VĂN BẢN LÃNH ĐẠO, CHỈ ĐẠO </t>
  </si>
  <si>
    <t>Ủy ban nhân dân tỉnh</t>
  </si>
  <si>
    <t>Phụ lục 2</t>
  </si>
  <si>
    <t>TỔNG HỢP</t>
  </si>
  <si>
    <t>ĐỘI NGŨ CÁN BỘ LÀM CÔNG TÁC DS - KHHGĐ GIAI ĐOẠN  2014 - 2020</t>
  </si>
  <si>
    <t>Phụ lục 4b</t>
  </si>
  <si>
    <t>Phụ lục 4a</t>
  </si>
  <si>
    <t>Phụ lục 4c</t>
  </si>
  <si>
    <t>KẾT QUẢ THỰC HIỆN CHỈ TIÊU KẾ HOẠCH HÓA GIA ĐÌNH
TỪ NĂM 2014 - 2019</t>
  </si>
  <si>
    <t xml:space="preserve">KẾT QUẢ THỰC HIỆN CHỈ TIÊU MỨC SINH
TỪ NĂM 2014 - 2019
</t>
  </si>
  <si>
    <t>KẾT QUẢ HOẠT ĐỘNG NÂNG CAO CHẤT LƯỢNG DÂN SỐ 
TỪ NĂM 2014 - 2019</t>
  </si>
  <si>
    <t>(Kèm theo Báo cáo số 334/BC-ĐGS ngày 07 tháng 7 năm 2020 của Đoàn giám sát)</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</si>
</sst>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_(* \(#,##0.00\);_(* &quot;-&quot;??_);_(@_)"/>
    <numFmt numFmtId="164" formatCode="0.0"/>
    <numFmt numFmtId="165" formatCode="_(* #,##0_);_(* \(#,##0\);_(* &quot;-&quot;??_);_(@_)"/>
  </numFmts>
  <fonts count="26" x14ac:knownFonts="1">
    <font>
      <sz val="11"/>
      <color theme="1"/>
      <name val="Calibri"/>
      <family val="2"/>
      <scheme val="minor"/>
    </font>
    <font>
      <sz val="11"/>
      <color theme="1"/>
      <name val="Calibri"/>
      <family val="2"/>
      <scheme val="minor"/>
    </font>
    <font>
      <sz val="14"/>
      <color theme="1"/>
      <name val="Times New Roman"/>
      <family val="1"/>
    </font>
    <font>
      <sz val="14"/>
      <color theme="1"/>
      <name val="Calibri"/>
      <family val="2"/>
      <scheme val="minor"/>
    </font>
    <font>
      <b/>
      <sz val="14"/>
      <color theme="1"/>
      <name val="Times New Roman"/>
      <family val="1"/>
    </font>
    <font>
      <i/>
      <sz val="14"/>
      <color theme="1"/>
      <name val="Times New Roman"/>
      <family val="1"/>
    </font>
    <font>
      <sz val="12"/>
      <color theme="1"/>
      <name val="Times New Roman"/>
      <family val="1"/>
    </font>
    <font>
      <b/>
      <sz val="12"/>
      <color theme="1"/>
      <name val="Times New Roman"/>
      <family val="1"/>
    </font>
    <font>
      <i/>
      <sz val="12"/>
      <color theme="1"/>
      <name val="Times New Roman"/>
      <family val="1"/>
    </font>
    <font>
      <sz val="12"/>
      <color rgb="FF222222"/>
      <name val="Times New Roman"/>
      <family val="1"/>
    </font>
    <font>
      <sz val="12"/>
      <color rgb="FF000000"/>
      <name val="Times New Roman"/>
      <family val="1"/>
    </font>
    <font>
      <sz val="12"/>
      <color theme="1"/>
      <name val="Times New Roman"/>
      <family val="1"/>
      <charset val="163"/>
    </font>
    <font>
      <sz val="14"/>
      <name val="Times New Roman"/>
      <family val="1"/>
    </font>
    <font>
      <b/>
      <sz val="14"/>
      <name val="Times New Roman"/>
      <family val="1"/>
    </font>
    <font>
      <sz val="14"/>
      <name val="Calibri"/>
      <family val="2"/>
      <scheme val="minor"/>
    </font>
    <font>
      <i/>
      <sz val="14"/>
      <name val="Times New Roman"/>
      <family val="1"/>
    </font>
    <font>
      <sz val="14"/>
      <name val="Times New Roman"/>
      <family val="1"/>
      <charset val="163"/>
    </font>
    <font>
      <b/>
      <sz val="14"/>
      <color theme="1"/>
      <name val="Calibri"/>
      <family val="2"/>
      <scheme val="minor"/>
    </font>
    <font>
      <i/>
      <sz val="14"/>
      <color theme="1"/>
      <name val="Cambria"/>
      <family val="1"/>
      <charset val="163"/>
      <scheme val="major"/>
    </font>
    <font>
      <b/>
      <sz val="14"/>
      <name val="Times New Roman"/>
      <family val="1"/>
      <charset val="163"/>
    </font>
    <font>
      <b/>
      <i/>
      <sz val="14"/>
      <color theme="1"/>
      <name val="Cambria"/>
      <family val="1"/>
      <charset val="163"/>
      <scheme val="major"/>
    </font>
    <font>
      <sz val="12"/>
      <color theme="1"/>
      <name val="Calibri"/>
      <family val="2"/>
      <scheme val="minor"/>
    </font>
    <font>
      <sz val="12"/>
      <color theme="1"/>
      <name val="Calibri"/>
      <family val="2"/>
      <charset val="163"/>
    </font>
    <font>
      <b/>
      <sz val="16"/>
      <name val="Times New Roman"/>
      <family val="1"/>
    </font>
    <font>
      <b/>
      <sz val="14"/>
      <color rgb="FF0070C0"/>
      <name val="Times New Roman"/>
      <family val="1"/>
    </font>
    <font>
      <sz val="14"/>
      <color rgb="FF0070C0"/>
      <name val="Times New Roman"/>
      <family val="1"/>
    </font>
  </fonts>
  <fills count="2">
    <fill>
      <patternFill patternType="none"/>
    </fill>
    <fill>
      <patternFill patternType="gray125"/>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bottom style="thin">
        <color indexed="64"/>
      </bottom>
      <diagonal/>
    </border>
  </borders>
  <cellStyleXfs count="2">
    <xf numFmtId="0" fontId="0" fillId="0" borderId="0"/>
    <xf numFmtId="43" fontId="1" fillId="0" borderId="0" applyFont="0" applyFill="0" applyBorder="0" applyAlignment="0" applyProtection="0"/>
  </cellStyleXfs>
  <cellXfs count="121">
    <xf numFmtId="0" fontId="0" fillId="0" borderId="0" xfId="0"/>
    <xf numFmtId="0" fontId="3" fillId="0" borderId="0" xfId="0" applyFont="1"/>
    <xf numFmtId="0" fontId="2" fillId="0" borderId="1" xfId="0" applyFont="1" applyBorder="1" applyAlignment="1">
      <alignment horizontal="center" vertical="center" wrapText="1"/>
    </xf>
    <xf numFmtId="0" fontId="2" fillId="0" borderId="1" xfId="0" applyFont="1" applyBorder="1" applyAlignment="1">
      <alignment vertical="center" wrapText="1"/>
    </xf>
    <xf numFmtId="0" fontId="2" fillId="0" borderId="0" xfId="0" applyFont="1"/>
    <xf numFmtId="0" fontId="6" fillId="0" borderId="1" xfId="0" applyFont="1" applyBorder="1" applyAlignment="1">
      <alignment horizontal="center" vertical="center" wrapText="1"/>
    </xf>
    <xf numFmtId="0" fontId="6" fillId="0" borderId="1" xfId="0" applyFont="1" applyBorder="1" applyAlignment="1">
      <alignment vertical="center" wrapText="1"/>
    </xf>
    <xf numFmtId="165" fontId="6" fillId="0" borderId="1" xfId="1" applyNumberFormat="1" applyFont="1" applyBorder="1" applyAlignment="1">
      <alignment horizontal="right" vertical="center" wrapText="1"/>
    </xf>
    <xf numFmtId="0" fontId="8" fillId="0" borderId="0" xfId="0" applyFont="1" applyAlignment="1">
      <alignment horizontal="center" vertical="center" wrapText="1"/>
    </xf>
    <xf numFmtId="2" fontId="6" fillId="0" borderId="1" xfId="0" applyNumberFormat="1" applyFont="1" applyBorder="1" applyAlignment="1">
      <alignment horizontal="right" vertical="center" wrapText="1"/>
    </xf>
    <xf numFmtId="0" fontId="6" fillId="0" borderId="1" xfId="0" applyFont="1" applyBorder="1" applyAlignment="1">
      <alignment horizontal="right" vertical="center" wrapText="1"/>
    </xf>
    <xf numFmtId="0" fontId="9" fillId="0" borderId="1" xfId="0" applyFont="1" applyBorder="1" applyAlignment="1">
      <alignment horizontal="center" vertical="center" wrapText="1"/>
    </xf>
    <xf numFmtId="165" fontId="6" fillId="0" borderId="1" xfId="1" applyNumberFormat="1" applyFont="1" applyBorder="1" applyAlignment="1">
      <alignment horizontal="right"/>
    </xf>
    <xf numFmtId="0" fontId="10" fillId="0" borderId="0" xfId="0" applyFont="1"/>
    <xf numFmtId="165" fontId="6" fillId="0" borderId="1" xfId="1" applyNumberFormat="1" applyFont="1" applyBorder="1" applyAlignment="1">
      <alignment horizontal="center" vertical="center" wrapText="1"/>
    </xf>
    <xf numFmtId="0" fontId="7" fillId="0" borderId="0" xfId="0" applyFont="1" applyAlignment="1">
      <alignment horizontal="right" vertical="center"/>
    </xf>
    <xf numFmtId="0" fontId="11" fillId="0" borderId="1" xfId="0" applyFont="1" applyBorder="1" applyAlignment="1">
      <alignment horizontal="justify" vertical="center" wrapText="1"/>
    </xf>
    <xf numFmtId="0" fontId="11" fillId="0" borderId="1" xfId="0" applyFont="1" applyBorder="1" applyAlignment="1">
      <alignment horizontal="center" vertical="center" wrapText="1"/>
    </xf>
    <xf numFmtId="14" fontId="11" fillId="0" borderId="1" xfId="0" applyNumberFormat="1" applyFont="1" applyBorder="1" applyAlignment="1">
      <alignment horizontal="center" vertical="center" wrapText="1"/>
    </xf>
    <xf numFmtId="49" fontId="6" fillId="0" borderId="1" xfId="0" applyNumberFormat="1" applyFont="1" applyBorder="1" applyAlignment="1">
      <alignment horizontal="center" vertical="center" wrapText="1"/>
    </xf>
    <xf numFmtId="0" fontId="11" fillId="0" borderId="1" xfId="0" applyFont="1" applyBorder="1" applyAlignment="1">
      <alignment horizontal="left" vertical="center" wrapText="1"/>
    </xf>
    <xf numFmtId="0" fontId="7" fillId="0" borderId="0" xfId="0" applyFont="1" applyAlignment="1">
      <alignment horizontal="center" vertical="center" wrapText="1"/>
    </xf>
    <xf numFmtId="0" fontId="7" fillId="0" borderId="0" xfId="0" applyFont="1" applyAlignment="1">
      <alignment horizontal="center" vertical="center"/>
    </xf>
    <xf numFmtId="0" fontId="8" fillId="0" borderId="0" xfId="0" applyFont="1" applyAlignment="1">
      <alignment horizontal="center" vertical="center"/>
    </xf>
    <xf numFmtId="0" fontId="4" fillId="0" borderId="0" xfId="0" applyFont="1" applyAlignment="1">
      <alignment horizontal="center"/>
    </xf>
    <xf numFmtId="0" fontId="5" fillId="0" borderId="0" xfId="0" applyFont="1" applyAlignment="1">
      <alignment horizontal="center"/>
    </xf>
    <xf numFmtId="0" fontId="7" fillId="0" borderId="0" xfId="0" applyFont="1" applyAlignment="1">
      <alignment horizontal="center"/>
    </xf>
    <xf numFmtId="0" fontId="7" fillId="0" borderId="1" xfId="0" applyFont="1" applyBorder="1" applyAlignment="1">
      <alignment horizontal="center" vertical="center" wrapText="1"/>
    </xf>
    <xf numFmtId="0" fontId="4" fillId="0" borderId="1" xfId="0" applyFont="1" applyBorder="1" applyAlignment="1">
      <alignment horizontal="center" vertical="center" wrapText="1"/>
    </xf>
    <xf numFmtId="165" fontId="2" fillId="0" borderId="1" xfId="1" applyNumberFormat="1" applyFont="1" applyBorder="1" applyAlignment="1">
      <alignment horizontal="right" vertical="center" wrapText="1"/>
    </xf>
    <xf numFmtId="0" fontId="5" fillId="0" borderId="0" xfId="0" applyFont="1" applyAlignment="1">
      <alignment horizontal="center" vertical="center" wrapText="1"/>
    </xf>
    <xf numFmtId="0" fontId="3" fillId="0" borderId="0" xfId="0" applyFont="1" applyAlignment="1">
      <alignment horizontal="center"/>
    </xf>
    <xf numFmtId="0" fontId="13" fillId="0" borderId="0" xfId="0" applyFont="1" applyAlignment="1">
      <alignment horizontal="center" vertical="center" wrapText="1"/>
    </xf>
    <xf numFmtId="0" fontId="14" fillId="0" borderId="0" xfId="0" applyFont="1"/>
    <xf numFmtId="0" fontId="13" fillId="0" borderId="0" xfId="0" applyFont="1" applyAlignment="1">
      <alignment horizontal="right" vertical="center"/>
    </xf>
    <xf numFmtId="0" fontId="14" fillId="0" borderId="0" xfId="0" applyFont="1" applyAlignment="1">
      <alignment horizontal="center"/>
    </xf>
    <xf numFmtId="0" fontId="13" fillId="0" borderId="1" xfId="0" applyFont="1" applyBorder="1" applyAlignment="1">
      <alignment horizontal="center" vertical="center" wrapText="1"/>
    </xf>
    <xf numFmtId="0" fontId="15" fillId="0" borderId="0" xfId="0" applyFont="1" applyAlignment="1">
      <alignment horizontal="center" vertical="center" wrapText="1"/>
    </xf>
    <xf numFmtId="0" fontId="12" fillId="0" borderId="0" xfId="0" applyFont="1"/>
    <xf numFmtId="0" fontId="16" fillId="0" borderId="1" xfId="0" applyFont="1" applyBorder="1" applyAlignment="1">
      <alignment horizontal="center" vertical="center" wrapText="1"/>
    </xf>
    <xf numFmtId="0" fontId="17" fillId="0" borderId="0" xfId="0" applyFont="1" applyAlignment="1">
      <alignment horizontal="center"/>
    </xf>
    <xf numFmtId="0" fontId="3" fillId="0" borderId="0" xfId="0" applyFont="1" applyAlignment="1"/>
    <xf numFmtId="0" fontId="2" fillId="0" borderId="1" xfId="0" applyFont="1" applyBorder="1" applyAlignment="1">
      <alignment horizontal="left" vertical="center" wrapText="1"/>
    </xf>
    <xf numFmtId="2" fontId="2" fillId="0" borderId="1" xfId="0" applyNumberFormat="1" applyFont="1" applyBorder="1" applyAlignment="1">
      <alignment horizontal="right" vertical="center" wrapText="1"/>
    </xf>
    <xf numFmtId="0" fontId="2" fillId="0" borderId="1" xfId="0" applyFont="1" applyBorder="1" applyAlignment="1">
      <alignment horizontal="right" vertical="center" wrapText="1"/>
    </xf>
    <xf numFmtId="0" fontId="18" fillId="0" borderId="1" xfId="0" applyFont="1" applyBorder="1" applyAlignment="1">
      <alignment horizontal="center" vertical="center" wrapText="1"/>
    </xf>
    <xf numFmtId="0" fontId="21" fillId="0" borderId="0" xfId="0" applyFont="1"/>
    <xf numFmtId="0" fontId="21" fillId="0" borderId="0" xfId="0" applyFont="1" applyAlignment="1">
      <alignment horizontal="center"/>
    </xf>
    <xf numFmtId="43" fontId="21" fillId="0" borderId="0" xfId="1" applyFont="1"/>
    <xf numFmtId="0" fontId="6" fillId="0" borderId="0" xfId="0" applyFont="1"/>
    <xf numFmtId="0" fontId="8" fillId="0" borderId="0" xfId="0" applyFont="1" applyAlignment="1">
      <alignment horizontal="center"/>
    </xf>
    <xf numFmtId="0" fontId="6" fillId="0" borderId="0" xfId="0" applyFont="1" applyAlignment="1">
      <alignment vertical="center" wrapText="1"/>
    </xf>
    <xf numFmtId="0" fontId="8" fillId="0" borderId="9" xfId="0" applyFont="1" applyBorder="1" applyAlignment="1">
      <alignment vertical="center" wrapText="1"/>
    </xf>
    <xf numFmtId="0" fontId="8" fillId="0" borderId="9" xfId="0" applyFont="1" applyBorder="1" applyAlignment="1">
      <alignment horizontal="center" vertical="center" wrapText="1"/>
    </xf>
    <xf numFmtId="0" fontId="14" fillId="0" borderId="0" xfId="0" applyFont="1" applyAlignment="1">
      <alignment horizontal="center" vertical="center"/>
    </xf>
    <xf numFmtId="0" fontId="12" fillId="0" borderId="1" xfId="0" applyFont="1" applyBorder="1" applyAlignment="1">
      <alignment horizontal="center" vertical="center" wrapText="1"/>
    </xf>
    <xf numFmtId="164" fontId="16" fillId="0" borderId="1" xfId="0" applyNumberFormat="1" applyFont="1" applyBorder="1" applyAlignment="1">
      <alignment horizontal="center" vertical="center" wrapText="1"/>
    </xf>
    <xf numFmtId="0" fontId="8" fillId="0" borderId="0" xfId="0" applyFont="1" applyBorder="1" applyAlignment="1">
      <alignment horizontal="center" vertical="center" wrapText="1"/>
    </xf>
    <xf numFmtId="0" fontId="7" fillId="0" borderId="0" xfId="0" applyFont="1" applyAlignment="1">
      <alignment horizontal="center" vertical="center" wrapText="1"/>
    </xf>
    <xf numFmtId="0" fontId="13" fillId="0" borderId="1" xfId="0" applyFont="1" applyBorder="1" applyAlignment="1">
      <alignment horizontal="center" vertical="center" wrapText="1"/>
    </xf>
    <xf numFmtId="0" fontId="8" fillId="0" borderId="9" xfId="0" applyFont="1" applyBorder="1" applyAlignment="1">
      <alignment horizontal="center" vertical="center" wrapText="1"/>
    </xf>
    <xf numFmtId="0" fontId="7" fillId="0" borderId="0" xfId="0" applyFont="1" applyAlignment="1">
      <alignment vertical="center" wrapText="1"/>
    </xf>
    <xf numFmtId="0" fontId="12" fillId="0" borderId="0" xfId="0" applyFont="1" applyAlignment="1">
      <alignment vertical="center" wrapText="1"/>
    </xf>
    <xf numFmtId="0" fontId="2" fillId="0" borderId="0" xfId="0" applyFont="1" applyAlignment="1">
      <alignment vertical="center" wrapText="1"/>
    </xf>
    <xf numFmtId="0" fontId="4" fillId="0" borderId="0" xfId="0" applyFont="1" applyAlignment="1">
      <alignment vertical="center" wrapText="1"/>
    </xf>
    <xf numFmtId="0" fontId="6" fillId="0" borderId="0" xfId="0" applyFont="1" applyAlignment="1"/>
    <xf numFmtId="0" fontId="7" fillId="0" borderId="0" xfId="0" applyFont="1" applyAlignment="1"/>
    <xf numFmtId="0" fontId="5" fillId="0" borderId="0" xfId="0" applyFont="1" applyBorder="1" applyAlignment="1">
      <alignment vertical="center"/>
    </xf>
    <xf numFmtId="0" fontId="3" fillId="0" borderId="0" xfId="0" applyFont="1" applyBorder="1"/>
    <xf numFmtId="0" fontId="14" fillId="0" borderId="0" xfId="0" applyFont="1" applyBorder="1"/>
    <xf numFmtId="0" fontId="13" fillId="0" borderId="0" xfId="0" applyFont="1" applyAlignment="1">
      <alignment vertical="center"/>
    </xf>
    <xf numFmtId="0" fontId="23" fillId="0" borderId="0" xfId="0" applyFont="1" applyAlignment="1">
      <alignment vertical="center" wrapText="1"/>
    </xf>
    <xf numFmtId="0" fontId="15" fillId="0" borderId="0" xfId="0" applyFont="1" applyBorder="1" applyAlignment="1">
      <alignment vertical="center" wrapText="1"/>
    </xf>
    <xf numFmtId="164" fontId="15" fillId="0" borderId="0" xfId="0" applyNumberFormat="1" applyFont="1" applyBorder="1" applyAlignment="1">
      <alignment vertical="center" wrapText="1"/>
    </xf>
    <xf numFmtId="0" fontId="25" fillId="0" borderId="1" xfId="0" applyFont="1" applyBorder="1" applyAlignment="1">
      <alignment horizontal="center" vertical="center" wrapText="1"/>
    </xf>
    <xf numFmtId="164" fontId="25" fillId="0" borderId="1" xfId="0" applyNumberFormat="1" applyFont="1" applyBorder="1" applyAlignment="1">
      <alignment horizontal="center" vertical="center" wrapText="1"/>
    </xf>
    <xf numFmtId="0" fontId="7" fillId="0" borderId="0" xfId="0" applyFont="1" applyAlignment="1">
      <alignment horizontal="center"/>
    </xf>
    <xf numFmtId="0" fontId="7" fillId="0" borderId="0" xfId="0" applyFont="1" applyAlignment="1">
      <alignment horizontal="center" vertical="center"/>
    </xf>
    <xf numFmtId="0" fontId="8" fillId="0" borderId="0" xfId="0" applyFont="1" applyAlignment="1">
      <alignment horizontal="center"/>
    </xf>
    <xf numFmtId="0" fontId="7" fillId="0" borderId="0" xfId="0" applyFont="1" applyAlignment="1">
      <alignment horizontal="center" vertical="center" wrapText="1"/>
    </xf>
    <xf numFmtId="0" fontId="8" fillId="0" borderId="0" xfId="0" applyFont="1" applyAlignment="1">
      <alignment horizontal="center" vertical="center"/>
    </xf>
    <xf numFmtId="0" fontId="13" fillId="0" borderId="0" xfId="0" applyFont="1" applyAlignment="1">
      <alignment horizontal="center" vertical="center" wrapText="1"/>
    </xf>
    <xf numFmtId="0" fontId="13" fillId="0" borderId="0" xfId="0" applyFont="1" applyAlignment="1">
      <alignment horizontal="center"/>
    </xf>
    <xf numFmtId="0" fontId="15" fillId="0" borderId="0" xfId="0" applyFont="1" applyAlignment="1">
      <alignment horizontal="center"/>
    </xf>
    <xf numFmtId="0" fontId="13" fillId="0" borderId="0" xfId="0" applyFont="1" applyAlignment="1">
      <alignment horizontal="right"/>
    </xf>
    <xf numFmtId="0" fontId="13" fillId="0" borderId="1" xfId="0" applyFont="1" applyBorder="1" applyAlignment="1">
      <alignment horizontal="center" vertical="center" wrapText="1"/>
    </xf>
    <xf numFmtId="0" fontId="24" fillId="0" borderId="1" xfId="0" applyFont="1" applyBorder="1" applyAlignment="1">
      <alignment horizontal="center" vertical="center" wrapText="1"/>
    </xf>
    <xf numFmtId="0" fontId="19" fillId="0" borderId="1" xfId="0" applyFont="1" applyBorder="1" applyAlignment="1">
      <alignment horizontal="center" vertical="center" wrapText="1"/>
    </xf>
    <xf numFmtId="0" fontId="15" fillId="0" borderId="5" xfId="0" applyFont="1" applyBorder="1" applyAlignment="1">
      <alignment horizontal="center" vertical="top"/>
    </xf>
    <xf numFmtId="0" fontId="15" fillId="0" borderId="0" xfId="0" applyFont="1" applyBorder="1" applyAlignment="1">
      <alignment horizontal="center" vertical="top"/>
    </xf>
    <xf numFmtId="0" fontId="20" fillId="0" borderId="1" xfId="0" applyFont="1" applyBorder="1" applyAlignment="1">
      <alignment horizontal="center" vertical="center" wrapText="1"/>
    </xf>
    <xf numFmtId="0" fontId="13" fillId="0" borderId="2" xfId="0" applyFont="1" applyBorder="1" applyAlignment="1">
      <alignment horizontal="center" vertical="center" wrapText="1"/>
    </xf>
    <xf numFmtId="0" fontId="13" fillId="0" borderId="3" xfId="0" applyFont="1" applyBorder="1" applyAlignment="1">
      <alignment horizontal="center" vertical="center" wrapText="1"/>
    </xf>
    <xf numFmtId="0" fontId="13" fillId="0" borderId="4" xfId="0" applyFont="1" applyBorder="1" applyAlignment="1">
      <alignment horizontal="center" vertical="center" wrapText="1"/>
    </xf>
    <xf numFmtId="0" fontId="23" fillId="0" borderId="0" xfId="0" applyFont="1" applyAlignment="1">
      <alignment horizontal="center" vertical="center"/>
    </xf>
    <xf numFmtId="0" fontId="23" fillId="0" borderId="0" xfId="0" applyFont="1" applyAlignment="1">
      <alignment horizontal="center"/>
    </xf>
    <xf numFmtId="0" fontId="5" fillId="0" borderId="0" xfId="0" applyFont="1" applyBorder="1" applyAlignment="1">
      <alignment horizontal="center" vertical="center" wrapText="1"/>
    </xf>
    <xf numFmtId="0" fontId="4" fillId="0" borderId="0" xfId="0" applyFont="1" applyAlignment="1">
      <alignment horizontal="center" vertical="center" wrapText="1"/>
    </xf>
    <xf numFmtId="0" fontId="4" fillId="0" borderId="0" xfId="0" applyFont="1" applyAlignment="1">
      <alignment horizontal="right"/>
    </xf>
    <xf numFmtId="0" fontId="4" fillId="0" borderId="0" xfId="0" applyFont="1" applyAlignment="1">
      <alignment horizontal="center" vertical="center"/>
    </xf>
    <xf numFmtId="0" fontId="2" fillId="0" borderId="7" xfId="0" applyFont="1" applyBorder="1" applyAlignment="1">
      <alignment horizontal="center"/>
    </xf>
    <xf numFmtId="0" fontId="2" fillId="0" borderId="8" xfId="0" applyFont="1" applyBorder="1" applyAlignment="1">
      <alignment horizont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6"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5" fillId="0" borderId="5" xfId="0" applyFont="1" applyBorder="1" applyAlignment="1">
      <alignment horizontal="center" vertical="center"/>
    </xf>
    <xf numFmtId="0" fontId="8" fillId="0" borderId="9" xfId="0" applyFont="1" applyBorder="1" applyAlignment="1">
      <alignment horizontal="center" vertical="center" wrapText="1"/>
    </xf>
    <xf numFmtId="0" fontId="7" fillId="0" borderId="0" xfId="0" applyFont="1" applyAlignment="1">
      <alignment horizontal="right"/>
    </xf>
    <xf numFmtId="0" fontId="7" fillId="0" borderId="0" xfId="0" applyFont="1" applyAlignment="1">
      <alignment horizontal="center" vertical="top" wrapText="1"/>
    </xf>
    <xf numFmtId="0" fontId="7" fillId="0" borderId="0" xfId="0" applyFont="1" applyAlignment="1">
      <alignment horizontal="center" vertical="top"/>
    </xf>
    <xf numFmtId="0" fontId="8" fillId="0" borderId="5" xfId="0" applyFont="1" applyBorder="1" applyAlignment="1">
      <alignment horizontal="center" vertical="top"/>
    </xf>
    <xf numFmtId="0" fontId="7" fillId="0" borderId="1" xfId="0" applyFont="1" applyBorder="1" applyAlignment="1">
      <alignment horizontal="center" vertical="center" wrapText="1"/>
    </xf>
    <xf numFmtId="0" fontId="8" fillId="0" borderId="5" xfId="0" applyFont="1" applyBorder="1" applyAlignment="1">
      <alignment horizontal="center" vertical="center"/>
    </xf>
    <xf numFmtId="0" fontId="8" fillId="0" borderId="0" xfId="0" applyFont="1" applyBorder="1" applyAlignment="1">
      <alignment horizontal="center" vertical="center"/>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cellXfs>
  <cellStyles count="2">
    <cellStyle name="Comma 2" xfId="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3</xdr:col>
      <xdr:colOff>552450</xdr:colOff>
      <xdr:row>5</xdr:row>
      <xdr:rowOff>0</xdr:rowOff>
    </xdr:from>
    <xdr:to>
      <xdr:col>4</xdr:col>
      <xdr:colOff>1638300</xdr:colOff>
      <xdr:row>5</xdr:row>
      <xdr:rowOff>12700</xdr:rowOff>
    </xdr:to>
    <xdr:cxnSp macro="">
      <xdr:nvCxnSpPr>
        <xdr:cNvPr id="2" name="Straight Connector 1"/>
        <xdr:cNvCxnSpPr/>
      </xdr:nvCxnSpPr>
      <xdr:spPr>
        <a:xfrm>
          <a:off x="3670300" y="762000"/>
          <a:ext cx="2800350" cy="1270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2</xdr:row>
      <xdr:rowOff>0</xdr:rowOff>
    </xdr:from>
    <xdr:to>
      <xdr:col>0</xdr:col>
      <xdr:colOff>400050</xdr:colOff>
      <xdr:row>2</xdr:row>
      <xdr:rowOff>0</xdr:rowOff>
    </xdr:to>
    <xdr:cxnSp macro="">
      <xdr:nvCxnSpPr>
        <xdr:cNvPr id="3" name="Straight Connector 2"/>
        <xdr:cNvCxnSpPr/>
      </xdr:nvCxnSpPr>
      <xdr:spPr>
        <a:xfrm>
          <a:off x="0" y="368300"/>
          <a:ext cx="400050"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254000</xdr:colOff>
      <xdr:row>1</xdr:row>
      <xdr:rowOff>6350</xdr:rowOff>
    </xdr:from>
    <xdr:to>
      <xdr:col>1</xdr:col>
      <xdr:colOff>882650</xdr:colOff>
      <xdr:row>1</xdr:row>
      <xdr:rowOff>12700</xdr:rowOff>
    </xdr:to>
    <xdr:cxnSp macro="">
      <xdr:nvCxnSpPr>
        <xdr:cNvPr id="5" name="Straight Connector 4"/>
        <xdr:cNvCxnSpPr/>
      </xdr:nvCxnSpPr>
      <xdr:spPr>
        <a:xfrm>
          <a:off x="673100" y="203200"/>
          <a:ext cx="628650" cy="635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95250</xdr:colOff>
      <xdr:row>1</xdr:row>
      <xdr:rowOff>7938</xdr:rowOff>
    </xdr:from>
    <xdr:to>
      <xdr:col>1</xdr:col>
      <xdr:colOff>674687</xdr:colOff>
      <xdr:row>1</xdr:row>
      <xdr:rowOff>7938</xdr:rowOff>
    </xdr:to>
    <xdr:cxnSp macro="">
      <xdr:nvCxnSpPr>
        <xdr:cNvPr id="2" name="Straight Connector 1"/>
        <xdr:cNvCxnSpPr/>
      </xdr:nvCxnSpPr>
      <xdr:spPr>
        <a:xfrm>
          <a:off x="404813" y="246063"/>
          <a:ext cx="579437" cy="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63500</xdr:colOff>
      <xdr:row>3</xdr:row>
      <xdr:rowOff>222250</xdr:rowOff>
    </xdr:from>
    <xdr:to>
      <xdr:col>9</xdr:col>
      <xdr:colOff>396875</xdr:colOff>
      <xdr:row>4</xdr:row>
      <xdr:rowOff>7938</xdr:rowOff>
    </xdr:to>
    <xdr:cxnSp macro="">
      <xdr:nvCxnSpPr>
        <xdr:cNvPr id="6" name="Straight Connector 5"/>
        <xdr:cNvCxnSpPr/>
      </xdr:nvCxnSpPr>
      <xdr:spPr>
        <a:xfrm>
          <a:off x="4206875" y="873125"/>
          <a:ext cx="3667125" cy="23813"/>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69850</xdr:colOff>
      <xdr:row>0</xdr:row>
      <xdr:rowOff>228600</xdr:rowOff>
    </xdr:from>
    <xdr:to>
      <xdr:col>1</xdr:col>
      <xdr:colOff>685800</xdr:colOff>
      <xdr:row>1</xdr:row>
      <xdr:rowOff>0</xdr:rowOff>
    </xdr:to>
    <xdr:cxnSp macro="">
      <xdr:nvCxnSpPr>
        <xdr:cNvPr id="4" name="Straight Connector 3"/>
        <xdr:cNvCxnSpPr/>
      </xdr:nvCxnSpPr>
      <xdr:spPr>
        <a:xfrm>
          <a:off x="457200" y="228600"/>
          <a:ext cx="615950" cy="63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193261</xdr:colOff>
      <xdr:row>4</xdr:row>
      <xdr:rowOff>0</xdr:rowOff>
    </xdr:from>
    <xdr:to>
      <xdr:col>4</xdr:col>
      <xdr:colOff>400326</xdr:colOff>
      <xdr:row>4</xdr:row>
      <xdr:rowOff>6903</xdr:rowOff>
    </xdr:to>
    <xdr:cxnSp macro="">
      <xdr:nvCxnSpPr>
        <xdr:cNvPr id="3" name="Straight Connector 2"/>
        <xdr:cNvCxnSpPr/>
      </xdr:nvCxnSpPr>
      <xdr:spPr>
        <a:xfrm>
          <a:off x="5238750" y="848967"/>
          <a:ext cx="2008533" cy="690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63500</xdr:colOff>
      <xdr:row>1</xdr:row>
      <xdr:rowOff>0</xdr:rowOff>
    </xdr:from>
    <xdr:to>
      <xdr:col>1</xdr:col>
      <xdr:colOff>552450</xdr:colOff>
      <xdr:row>1</xdr:row>
      <xdr:rowOff>1</xdr:rowOff>
    </xdr:to>
    <xdr:cxnSp macro="">
      <xdr:nvCxnSpPr>
        <xdr:cNvPr id="2" name="Straight Connector 1"/>
        <xdr:cNvCxnSpPr/>
      </xdr:nvCxnSpPr>
      <xdr:spPr>
        <a:xfrm>
          <a:off x="571500" y="196850"/>
          <a:ext cx="488950" cy="1"/>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577850</xdr:colOff>
      <xdr:row>3</xdr:row>
      <xdr:rowOff>381000</xdr:rowOff>
    </xdr:from>
    <xdr:to>
      <xdr:col>4</xdr:col>
      <xdr:colOff>463550</xdr:colOff>
      <xdr:row>3</xdr:row>
      <xdr:rowOff>387350</xdr:rowOff>
    </xdr:to>
    <xdr:cxnSp macro="">
      <xdr:nvCxnSpPr>
        <xdr:cNvPr id="4" name="Straight Connector 3"/>
        <xdr:cNvCxnSpPr/>
      </xdr:nvCxnSpPr>
      <xdr:spPr>
        <a:xfrm flipV="1">
          <a:off x="4368800" y="768350"/>
          <a:ext cx="1549400" cy="635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104775</xdr:colOff>
      <xdr:row>1</xdr:row>
      <xdr:rowOff>15875</xdr:rowOff>
    </xdr:from>
    <xdr:to>
      <xdr:col>1</xdr:col>
      <xdr:colOff>495300</xdr:colOff>
      <xdr:row>1</xdr:row>
      <xdr:rowOff>15875</xdr:rowOff>
    </xdr:to>
    <xdr:cxnSp macro="">
      <xdr:nvCxnSpPr>
        <xdr:cNvPr id="4" name="Straight Connector 3"/>
        <xdr:cNvCxnSpPr/>
      </xdr:nvCxnSpPr>
      <xdr:spPr>
        <a:xfrm>
          <a:off x="485775" y="212725"/>
          <a:ext cx="39052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285750</xdr:colOff>
      <xdr:row>3</xdr:row>
      <xdr:rowOff>393700</xdr:rowOff>
    </xdr:from>
    <xdr:to>
      <xdr:col>4</xdr:col>
      <xdr:colOff>63500</xdr:colOff>
      <xdr:row>3</xdr:row>
      <xdr:rowOff>400050</xdr:rowOff>
    </xdr:to>
    <xdr:cxnSp macro="">
      <xdr:nvCxnSpPr>
        <xdr:cNvPr id="5" name="Straight Connector 4"/>
        <xdr:cNvCxnSpPr/>
      </xdr:nvCxnSpPr>
      <xdr:spPr>
        <a:xfrm flipV="1">
          <a:off x="4406900" y="806450"/>
          <a:ext cx="1314450" cy="63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6"/>
  <sheetViews>
    <sheetView tabSelected="1" zoomScaleNormal="100" workbookViewId="0">
      <selection activeCell="A6" sqref="A6:E6"/>
    </sheetView>
  </sheetViews>
  <sheetFormatPr defaultColWidth="9" defaultRowHeight="15.5" x14ac:dyDescent="0.35"/>
  <cols>
    <col min="1" max="1" width="6" style="46" customWidth="1"/>
    <col min="2" max="2" width="22.453125" style="46" customWidth="1"/>
    <col min="3" max="3" width="16.1796875" style="46" customWidth="1"/>
    <col min="4" max="4" width="24.54296875" style="46" customWidth="1"/>
    <col min="5" max="5" width="76.1796875" style="46" customWidth="1"/>
    <col min="6" max="16384" width="9" style="46"/>
  </cols>
  <sheetData>
    <row r="1" spans="1:5" x14ac:dyDescent="0.35">
      <c r="A1" s="79" t="s">
        <v>159</v>
      </c>
      <c r="B1" s="79"/>
      <c r="E1" s="15"/>
    </row>
    <row r="2" spans="1:5" ht="13.5" customHeight="1" x14ac:dyDescent="0.35">
      <c r="A2" s="79"/>
      <c r="B2" s="79"/>
    </row>
    <row r="3" spans="1:5" ht="15.65" hidden="1" x14ac:dyDescent="0.25">
      <c r="A3" s="47"/>
    </row>
    <row r="4" spans="1:5" x14ac:dyDescent="0.35">
      <c r="A4" s="77" t="s">
        <v>160</v>
      </c>
      <c r="B4" s="77"/>
      <c r="C4" s="77"/>
      <c r="D4" s="77"/>
      <c r="E4" s="77"/>
    </row>
    <row r="5" spans="1:5" x14ac:dyDescent="0.35">
      <c r="A5" s="77" t="s">
        <v>106</v>
      </c>
      <c r="B5" s="77"/>
      <c r="C5" s="77"/>
      <c r="D5" s="77"/>
      <c r="E5" s="77"/>
    </row>
    <row r="6" spans="1:5" x14ac:dyDescent="0.35">
      <c r="A6" s="80" t="s">
        <v>171</v>
      </c>
      <c r="B6" s="80"/>
      <c r="C6" s="80"/>
      <c r="D6" s="80"/>
      <c r="E6" s="80"/>
    </row>
    <row r="7" spans="1:5" ht="7.5" customHeight="1" x14ac:dyDescent="0.25">
      <c r="A7" s="23" t="s">
        <v>107</v>
      </c>
    </row>
    <row r="8" spans="1:5" ht="30" x14ac:dyDescent="0.35">
      <c r="A8" s="27" t="s">
        <v>0</v>
      </c>
      <c r="B8" s="27" t="s">
        <v>108</v>
      </c>
      <c r="C8" s="27" t="s">
        <v>109</v>
      </c>
      <c r="D8" s="27" t="s">
        <v>110</v>
      </c>
      <c r="E8" s="27" t="s">
        <v>111</v>
      </c>
    </row>
    <row r="9" spans="1:5" ht="31" x14ac:dyDescent="0.35">
      <c r="A9" s="17">
        <v>1</v>
      </c>
      <c r="B9" s="20" t="s">
        <v>147</v>
      </c>
      <c r="C9" s="18">
        <v>43175</v>
      </c>
      <c r="D9" s="17" t="s">
        <v>148</v>
      </c>
      <c r="E9" s="20" t="s">
        <v>149</v>
      </c>
    </row>
    <row r="10" spans="1:5" ht="46.5" x14ac:dyDescent="0.35">
      <c r="A10" s="17">
        <v>2</v>
      </c>
      <c r="B10" s="20" t="s">
        <v>154</v>
      </c>
      <c r="C10" s="18">
        <v>43814</v>
      </c>
      <c r="D10" s="17" t="s">
        <v>155</v>
      </c>
      <c r="E10" s="20" t="s">
        <v>156</v>
      </c>
    </row>
    <row r="11" spans="1:5" ht="45" customHeight="1" x14ac:dyDescent="0.35">
      <c r="A11" s="19" t="s">
        <v>143</v>
      </c>
      <c r="B11" s="20" t="s">
        <v>142</v>
      </c>
      <c r="C11" s="18">
        <v>41955</v>
      </c>
      <c r="D11" s="17" t="s">
        <v>139</v>
      </c>
      <c r="E11" s="16" t="s">
        <v>141</v>
      </c>
    </row>
    <row r="12" spans="1:5" ht="60.75" customHeight="1" x14ac:dyDescent="0.35">
      <c r="A12" s="17">
        <v>3</v>
      </c>
      <c r="B12" s="20" t="s">
        <v>137</v>
      </c>
      <c r="C12" s="18">
        <v>41703</v>
      </c>
      <c r="D12" s="17" t="s">
        <v>161</v>
      </c>
      <c r="E12" s="16" t="s">
        <v>157</v>
      </c>
    </row>
    <row r="13" spans="1:5" ht="51" customHeight="1" x14ac:dyDescent="0.35">
      <c r="A13" s="19" t="s">
        <v>144</v>
      </c>
      <c r="B13" s="20" t="s">
        <v>140</v>
      </c>
      <c r="C13" s="18">
        <v>42265</v>
      </c>
      <c r="D13" s="17" t="s">
        <v>139</v>
      </c>
      <c r="E13" s="16" t="s">
        <v>138</v>
      </c>
    </row>
    <row r="14" spans="1:5" ht="51" customHeight="1" x14ac:dyDescent="0.35">
      <c r="A14" s="17">
        <v>5</v>
      </c>
      <c r="B14" s="20" t="s">
        <v>136</v>
      </c>
      <c r="C14" s="18">
        <v>42905</v>
      </c>
      <c r="D14" s="17" t="s">
        <v>161</v>
      </c>
      <c r="E14" s="16" t="s">
        <v>135</v>
      </c>
    </row>
    <row r="15" spans="1:5" ht="51" customHeight="1" x14ac:dyDescent="0.35">
      <c r="A15" s="19" t="s">
        <v>145</v>
      </c>
      <c r="B15" s="20" t="s">
        <v>134</v>
      </c>
      <c r="C15" s="18">
        <v>43049</v>
      </c>
      <c r="D15" s="17" t="s">
        <v>129</v>
      </c>
      <c r="E15" s="16" t="s">
        <v>133</v>
      </c>
    </row>
    <row r="16" spans="1:5" ht="51" customHeight="1" x14ac:dyDescent="0.35">
      <c r="A16" s="17">
        <v>7</v>
      </c>
      <c r="B16" s="20" t="s">
        <v>132</v>
      </c>
      <c r="C16" s="18">
        <v>43256</v>
      </c>
      <c r="D16" s="17" t="s">
        <v>129</v>
      </c>
      <c r="E16" s="16" t="s">
        <v>131</v>
      </c>
    </row>
    <row r="17" spans="1:5" ht="51" customHeight="1" x14ac:dyDescent="0.35">
      <c r="A17" s="19" t="s">
        <v>146</v>
      </c>
      <c r="B17" s="20" t="s">
        <v>130</v>
      </c>
      <c r="C17" s="18">
        <v>43311</v>
      </c>
      <c r="D17" s="17" t="s">
        <v>129</v>
      </c>
      <c r="E17" s="16" t="s">
        <v>158</v>
      </c>
    </row>
    <row r="18" spans="1:5" ht="51" customHeight="1" x14ac:dyDescent="0.35">
      <c r="A18" s="17">
        <v>9</v>
      </c>
      <c r="B18" s="20" t="s">
        <v>128</v>
      </c>
      <c r="C18" s="18">
        <v>41745</v>
      </c>
      <c r="D18" s="17" t="s">
        <v>113</v>
      </c>
      <c r="E18" s="16" t="s">
        <v>127</v>
      </c>
    </row>
    <row r="19" spans="1:5" ht="51" customHeight="1" x14ac:dyDescent="0.35">
      <c r="A19" s="19" t="s">
        <v>150</v>
      </c>
      <c r="B19" s="20" t="s">
        <v>126</v>
      </c>
      <c r="C19" s="18">
        <v>42023</v>
      </c>
      <c r="D19" s="17" t="s">
        <v>113</v>
      </c>
      <c r="E19" s="16" t="s">
        <v>125</v>
      </c>
    </row>
    <row r="20" spans="1:5" ht="51" customHeight="1" x14ac:dyDescent="0.35">
      <c r="A20" s="17">
        <v>11</v>
      </c>
      <c r="B20" s="20" t="s">
        <v>124</v>
      </c>
      <c r="C20" s="18">
        <v>42431</v>
      </c>
      <c r="D20" s="17" t="s">
        <v>113</v>
      </c>
      <c r="E20" s="16" t="s">
        <v>123</v>
      </c>
    </row>
    <row r="21" spans="1:5" ht="51" customHeight="1" x14ac:dyDescent="0.35">
      <c r="A21" s="19" t="s">
        <v>151</v>
      </c>
      <c r="B21" s="20" t="s">
        <v>122</v>
      </c>
      <c r="C21" s="18">
        <v>42801</v>
      </c>
      <c r="D21" s="17" t="s">
        <v>113</v>
      </c>
      <c r="E21" s="16" t="s">
        <v>121</v>
      </c>
    </row>
    <row r="22" spans="1:5" ht="51" customHeight="1" x14ac:dyDescent="0.35">
      <c r="A22" s="17">
        <v>13</v>
      </c>
      <c r="B22" s="20" t="s">
        <v>120</v>
      </c>
      <c r="C22" s="18">
        <v>43209</v>
      </c>
      <c r="D22" s="17" t="s">
        <v>113</v>
      </c>
      <c r="E22" s="16" t="s">
        <v>119</v>
      </c>
    </row>
    <row r="23" spans="1:5" ht="51" customHeight="1" x14ac:dyDescent="0.35">
      <c r="A23" s="19" t="s">
        <v>152</v>
      </c>
      <c r="B23" s="20" t="s">
        <v>118</v>
      </c>
      <c r="C23" s="18">
        <v>43217</v>
      </c>
      <c r="D23" s="17" t="s">
        <v>113</v>
      </c>
      <c r="E23" s="16" t="s">
        <v>117</v>
      </c>
    </row>
    <row r="24" spans="1:5" ht="51" customHeight="1" x14ac:dyDescent="0.35">
      <c r="A24" s="17">
        <v>15</v>
      </c>
      <c r="B24" s="20" t="s">
        <v>116</v>
      </c>
      <c r="C24" s="18">
        <v>43559</v>
      </c>
      <c r="D24" s="17" t="s">
        <v>113</v>
      </c>
      <c r="E24" s="16" t="s">
        <v>115</v>
      </c>
    </row>
    <row r="25" spans="1:5" ht="58.5" customHeight="1" x14ac:dyDescent="0.35">
      <c r="A25" s="19" t="s">
        <v>153</v>
      </c>
      <c r="B25" s="20" t="s">
        <v>114</v>
      </c>
      <c r="C25" s="18">
        <v>43748</v>
      </c>
      <c r="D25" s="17" t="s">
        <v>113</v>
      </c>
      <c r="E25" s="16" t="s">
        <v>112</v>
      </c>
    </row>
    <row r="26" spans="1:5" ht="18.75" customHeight="1" x14ac:dyDescent="0.35">
      <c r="A26" s="49"/>
      <c r="B26" s="49"/>
      <c r="C26" s="49"/>
      <c r="D26" s="52"/>
      <c r="E26" s="53"/>
    </row>
    <row r="27" spans="1:5" x14ac:dyDescent="0.35">
      <c r="A27" s="76"/>
      <c r="B27" s="76"/>
      <c r="C27" s="76"/>
      <c r="D27" s="76"/>
      <c r="E27" s="21"/>
    </row>
    <row r="28" spans="1:5" x14ac:dyDescent="0.35">
      <c r="A28" s="78"/>
      <c r="B28" s="78"/>
      <c r="C28" s="78"/>
      <c r="D28" s="78"/>
      <c r="E28" s="21"/>
    </row>
    <row r="29" spans="1:5" x14ac:dyDescent="0.35">
      <c r="A29" s="49"/>
      <c r="B29" s="49"/>
      <c r="C29" s="49"/>
      <c r="D29" s="49"/>
      <c r="E29" s="49"/>
    </row>
    <row r="34" spans="2:4" x14ac:dyDescent="0.35">
      <c r="B34" s="76"/>
      <c r="C34" s="76"/>
      <c r="D34" s="76"/>
    </row>
    <row r="35" spans="2:4" x14ac:dyDescent="0.35">
      <c r="B35" s="76"/>
      <c r="C35" s="76"/>
      <c r="D35" s="76"/>
    </row>
    <row r="36" spans="2:4" x14ac:dyDescent="0.35">
      <c r="B36" s="76"/>
      <c r="C36" s="76"/>
      <c r="D36" s="76"/>
    </row>
  </sheetData>
  <mergeCells count="10">
    <mergeCell ref="A1:B1"/>
    <mergeCell ref="A2:B2"/>
    <mergeCell ref="A6:E6"/>
    <mergeCell ref="B34:D34"/>
    <mergeCell ref="B35:D35"/>
    <mergeCell ref="B36:D36"/>
    <mergeCell ref="A4:E4"/>
    <mergeCell ref="A5:E5"/>
    <mergeCell ref="A27:D27"/>
    <mergeCell ref="A28:D28"/>
  </mergeCells>
  <pageMargins left="0.70866141732283472" right="0.70866141732283472" top="0.54" bottom="0.25" header="0.47" footer="0.22"/>
  <pageSetup paperSize="9" scale="9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0"/>
  <sheetViews>
    <sheetView zoomScale="80" zoomScaleNormal="80" workbookViewId="0">
      <selection activeCell="B4" sqref="B4:N4"/>
    </sheetView>
  </sheetViews>
  <sheetFormatPr defaultColWidth="9" defaultRowHeight="18.5" x14ac:dyDescent="0.45"/>
  <cols>
    <col min="1" max="1" width="6.81640625" style="33" customWidth="1"/>
    <col min="2" max="2" width="35.81640625" style="33" customWidth="1"/>
    <col min="3" max="4" width="12.81640625" style="33" customWidth="1"/>
    <col min="5" max="5" width="11.81640625" style="33" customWidth="1"/>
    <col min="6" max="6" width="12.26953125" style="33" customWidth="1"/>
    <col min="7" max="7" width="11.81640625" style="33" customWidth="1"/>
    <col min="8" max="8" width="11.1796875" style="33" customWidth="1"/>
    <col min="9" max="9" width="10.54296875" style="33" customWidth="1"/>
    <col min="10" max="10" width="11.81640625" style="33" customWidth="1"/>
    <col min="11" max="11" width="11" style="33" customWidth="1"/>
    <col min="12" max="12" width="10.81640625" style="33" customWidth="1"/>
    <col min="13" max="13" width="11.81640625" style="33" customWidth="1"/>
    <col min="14" max="14" width="10.81640625" style="33" customWidth="1"/>
    <col min="15" max="15" width="11.7265625" style="33" customWidth="1"/>
    <col min="16" max="16" width="11.81640625" style="33" customWidth="1"/>
    <col min="17" max="19" width="7.7265625" style="33" customWidth="1"/>
    <col min="20" max="16384" width="9" style="33"/>
  </cols>
  <sheetData>
    <row r="1" spans="1:16" ht="20" x14ac:dyDescent="0.45">
      <c r="A1" s="62"/>
      <c r="B1" s="71" t="s">
        <v>162</v>
      </c>
      <c r="C1" s="32"/>
      <c r="D1" s="32"/>
      <c r="E1" s="32"/>
      <c r="F1" s="32"/>
      <c r="G1" s="32"/>
      <c r="H1" s="32"/>
      <c r="J1" s="34"/>
      <c r="O1" s="84"/>
      <c r="P1" s="84"/>
    </row>
    <row r="2" spans="1:16" ht="13.5" customHeight="1" x14ac:dyDescent="0.45">
      <c r="A2" s="81"/>
      <c r="B2" s="81"/>
      <c r="C2" s="32"/>
      <c r="D2" s="32"/>
      <c r="E2" s="32"/>
      <c r="F2" s="32"/>
      <c r="G2" s="32"/>
      <c r="H2" s="32"/>
      <c r="I2" s="32"/>
    </row>
    <row r="3" spans="1:16" ht="20.5" x14ac:dyDescent="0.45">
      <c r="A3" s="35"/>
      <c r="B3" s="95" t="s">
        <v>163</v>
      </c>
      <c r="C3" s="95"/>
      <c r="D3" s="95"/>
      <c r="E3" s="95"/>
      <c r="F3" s="95"/>
      <c r="G3" s="95"/>
      <c r="H3" s="95"/>
      <c r="I3" s="95"/>
      <c r="J3" s="95"/>
      <c r="K3" s="95"/>
      <c r="L3" s="95"/>
      <c r="M3" s="95"/>
      <c r="N3" s="95"/>
    </row>
    <row r="4" spans="1:16" ht="20" x14ac:dyDescent="0.45">
      <c r="B4" s="94" t="s">
        <v>164</v>
      </c>
      <c r="C4" s="94"/>
      <c r="D4" s="94"/>
      <c r="E4" s="94"/>
      <c r="F4" s="94"/>
      <c r="G4" s="94"/>
      <c r="H4" s="94"/>
      <c r="I4" s="94"/>
      <c r="J4" s="94"/>
      <c r="K4" s="94"/>
      <c r="L4" s="94"/>
      <c r="M4" s="94"/>
      <c r="N4" s="94"/>
      <c r="O4" s="70"/>
      <c r="P4" s="70"/>
    </row>
    <row r="5" spans="1:16" ht="27" customHeight="1" x14ac:dyDescent="0.45">
      <c r="A5" s="88" t="s">
        <v>171</v>
      </c>
      <c r="B5" s="88"/>
      <c r="C5" s="88"/>
      <c r="D5" s="88"/>
      <c r="E5" s="88"/>
      <c r="F5" s="88"/>
      <c r="G5" s="88"/>
      <c r="H5" s="88"/>
      <c r="I5" s="88"/>
      <c r="J5" s="88"/>
      <c r="K5" s="88"/>
      <c r="L5" s="88"/>
      <c r="M5" s="88"/>
      <c r="N5" s="88"/>
      <c r="O5" s="89"/>
      <c r="P5" s="89"/>
    </row>
    <row r="6" spans="1:16" ht="24.75" customHeight="1" x14ac:dyDescent="0.45">
      <c r="A6" s="85" t="s">
        <v>0</v>
      </c>
      <c r="B6" s="85" t="s">
        <v>3</v>
      </c>
      <c r="C6" s="91" t="s">
        <v>2</v>
      </c>
      <c r="D6" s="92"/>
      <c r="E6" s="92"/>
      <c r="F6" s="92"/>
      <c r="G6" s="92"/>
      <c r="H6" s="92"/>
      <c r="I6" s="92"/>
      <c r="J6" s="92"/>
      <c r="K6" s="92"/>
      <c r="L6" s="92"/>
      <c r="M6" s="92"/>
      <c r="N6" s="93"/>
      <c r="O6" s="69"/>
      <c r="P6" s="69"/>
    </row>
    <row r="7" spans="1:16" ht="24.75" customHeight="1" x14ac:dyDescent="0.45">
      <c r="A7" s="85"/>
      <c r="B7" s="85"/>
      <c r="C7" s="85">
        <v>2014</v>
      </c>
      <c r="D7" s="85"/>
      <c r="E7" s="85">
        <v>2015</v>
      </c>
      <c r="F7" s="85"/>
      <c r="G7" s="85">
        <v>2016</v>
      </c>
      <c r="H7" s="85"/>
      <c r="I7" s="85">
        <v>2017</v>
      </c>
      <c r="J7" s="85"/>
      <c r="K7" s="85">
        <v>2018</v>
      </c>
      <c r="L7" s="85"/>
      <c r="M7" s="85">
        <v>2019</v>
      </c>
      <c r="N7" s="85"/>
    </row>
    <row r="8" spans="1:16" ht="48.75" customHeight="1" x14ac:dyDescent="0.45">
      <c r="A8" s="59"/>
      <c r="B8" s="36"/>
      <c r="C8" s="36" t="s">
        <v>19</v>
      </c>
      <c r="D8" s="36" t="s">
        <v>20</v>
      </c>
      <c r="E8" s="36" t="s">
        <v>19</v>
      </c>
      <c r="F8" s="36" t="s">
        <v>20</v>
      </c>
      <c r="G8" s="36" t="s">
        <v>19</v>
      </c>
      <c r="H8" s="36" t="s">
        <v>20</v>
      </c>
      <c r="I8" s="36" t="s">
        <v>19</v>
      </c>
      <c r="J8" s="36" t="s">
        <v>20</v>
      </c>
      <c r="K8" s="36" t="s">
        <v>19</v>
      </c>
      <c r="L8" s="36" t="s">
        <v>20</v>
      </c>
      <c r="M8" s="36" t="s">
        <v>19</v>
      </c>
      <c r="N8" s="36" t="s">
        <v>20</v>
      </c>
    </row>
    <row r="9" spans="1:16" s="54" customFormat="1" ht="24.75" customHeight="1" x14ac:dyDescent="0.35">
      <c r="A9" s="59" t="s">
        <v>4</v>
      </c>
      <c r="B9" s="36" t="s">
        <v>23</v>
      </c>
      <c r="C9" s="90">
        <v>17</v>
      </c>
      <c r="D9" s="90"/>
      <c r="E9" s="90">
        <v>17</v>
      </c>
      <c r="F9" s="90"/>
      <c r="G9" s="90">
        <v>17</v>
      </c>
      <c r="H9" s="90"/>
      <c r="I9" s="87">
        <v>16</v>
      </c>
      <c r="J9" s="87"/>
      <c r="K9" s="87">
        <v>16</v>
      </c>
      <c r="L9" s="87"/>
      <c r="M9" s="87">
        <v>15</v>
      </c>
      <c r="N9" s="87"/>
    </row>
    <row r="10" spans="1:16" s="54" customFormat="1" ht="24.75" customHeight="1" x14ac:dyDescent="0.35">
      <c r="A10" s="59"/>
      <c r="B10" s="55" t="s">
        <v>24</v>
      </c>
      <c r="C10" s="45">
        <v>2</v>
      </c>
      <c r="D10" s="39">
        <f>C10/16*100</f>
        <v>12.5</v>
      </c>
      <c r="E10" s="45">
        <v>2</v>
      </c>
      <c r="F10" s="39">
        <f>E10/E9*100</f>
        <v>11.76470588235294</v>
      </c>
      <c r="G10" s="45">
        <v>2</v>
      </c>
      <c r="H10" s="39">
        <f>G10/16*100</f>
        <v>12.5</v>
      </c>
      <c r="I10" s="39">
        <v>3</v>
      </c>
      <c r="J10" s="56">
        <f>I10/16*100</f>
        <v>18.75</v>
      </c>
      <c r="K10" s="39">
        <v>4</v>
      </c>
      <c r="L10" s="39">
        <f>K10/K9*100</f>
        <v>25</v>
      </c>
      <c r="M10" s="39">
        <v>4</v>
      </c>
      <c r="N10" s="56">
        <f>M10/15*100</f>
        <v>26.666666666666668</v>
      </c>
    </row>
    <row r="11" spans="1:16" s="54" customFormat="1" ht="24.75" customHeight="1" x14ac:dyDescent="0.35">
      <c r="A11" s="59" t="s">
        <v>9</v>
      </c>
      <c r="B11" s="36" t="s">
        <v>18</v>
      </c>
      <c r="C11" s="85">
        <v>70</v>
      </c>
      <c r="D11" s="85"/>
      <c r="E11" s="85">
        <v>71</v>
      </c>
      <c r="F11" s="85"/>
      <c r="G11" s="85">
        <v>71</v>
      </c>
      <c r="H11" s="85"/>
      <c r="I11" s="85">
        <v>71</v>
      </c>
      <c r="J11" s="85"/>
      <c r="K11" s="85">
        <v>66</v>
      </c>
      <c r="L11" s="85"/>
      <c r="M11" s="85">
        <v>65</v>
      </c>
      <c r="N11" s="85"/>
    </row>
    <row r="12" spans="1:16" s="54" customFormat="1" ht="24.75" customHeight="1" x14ac:dyDescent="0.35">
      <c r="A12" s="59"/>
      <c r="B12" s="55" t="s">
        <v>5</v>
      </c>
      <c r="C12" s="39">
        <v>23</v>
      </c>
      <c r="D12" s="56">
        <f>C12/70*100</f>
        <v>32.857142857142854</v>
      </c>
      <c r="E12" s="39">
        <v>26</v>
      </c>
      <c r="F12" s="56">
        <f>E12/71*100</f>
        <v>36.619718309859159</v>
      </c>
      <c r="G12" s="39">
        <v>27</v>
      </c>
      <c r="H12" s="56">
        <f>G12/71*100</f>
        <v>38.028169014084504</v>
      </c>
      <c r="I12" s="39">
        <v>28</v>
      </c>
      <c r="J12" s="56">
        <f>I12/71*100</f>
        <v>39.436619718309856</v>
      </c>
      <c r="K12" s="39">
        <v>27</v>
      </c>
      <c r="L12" s="56">
        <f>K12/66*100</f>
        <v>40.909090909090914</v>
      </c>
      <c r="M12" s="39">
        <v>29</v>
      </c>
      <c r="N12" s="56">
        <f>M12/65*100</f>
        <v>44.61538461538462</v>
      </c>
    </row>
    <row r="13" spans="1:16" s="54" customFormat="1" ht="24.75" customHeight="1" x14ac:dyDescent="0.35">
      <c r="A13" s="59"/>
      <c r="B13" s="55" t="s">
        <v>7</v>
      </c>
      <c r="C13" s="39">
        <v>0</v>
      </c>
      <c r="D13" s="56">
        <f t="shared" ref="D13:D17" si="0">C13/70*100</f>
        <v>0</v>
      </c>
      <c r="E13" s="39">
        <v>0</v>
      </c>
      <c r="F13" s="56">
        <f t="shared" ref="F13:F17" si="1">E13/71*100</f>
        <v>0</v>
      </c>
      <c r="G13" s="39">
        <v>0</v>
      </c>
      <c r="H13" s="56">
        <f t="shared" ref="H13:H17" si="2">G13/71*100</f>
        <v>0</v>
      </c>
      <c r="I13" s="39">
        <v>0</v>
      </c>
      <c r="J13" s="56">
        <f t="shared" ref="J13:J17" si="3">I13/71*100</f>
        <v>0</v>
      </c>
      <c r="K13" s="39">
        <v>0</v>
      </c>
      <c r="L13" s="56">
        <f t="shared" ref="L13:L17" si="4">K13/66*100</f>
        <v>0</v>
      </c>
      <c r="M13" s="39">
        <v>0</v>
      </c>
      <c r="N13" s="56">
        <f t="shared" ref="N13:N17" si="5">M13/65*100</f>
        <v>0</v>
      </c>
    </row>
    <row r="14" spans="1:16" s="54" customFormat="1" ht="24.75" customHeight="1" x14ac:dyDescent="0.35">
      <c r="A14" s="59"/>
      <c r="B14" s="55" t="s">
        <v>8</v>
      </c>
      <c r="C14" s="39">
        <v>40</v>
      </c>
      <c r="D14" s="56">
        <f t="shared" si="0"/>
        <v>57.142857142857139</v>
      </c>
      <c r="E14" s="39">
        <v>38</v>
      </c>
      <c r="F14" s="56">
        <f t="shared" si="1"/>
        <v>53.521126760563376</v>
      </c>
      <c r="G14" s="39">
        <v>37</v>
      </c>
      <c r="H14" s="56">
        <f t="shared" si="2"/>
        <v>52.112676056338024</v>
      </c>
      <c r="I14" s="39">
        <v>33</v>
      </c>
      <c r="J14" s="56">
        <f t="shared" si="3"/>
        <v>46.478873239436616</v>
      </c>
      <c r="K14" s="39">
        <v>29</v>
      </c>
      <c r="L14" s="56">
        <f t="shared" si="4"/>
        <v>43.939393939393938</v>
      </c>
      <c r="M14" s="39">
        <v>28</v>
      </c>
      <c r="N14" s="56">
        <f t="shared" si="5"/>
        <v>43.07692307692308</v>
      </c>
    </row>
    <row r="15" spans="1:16" s="54" customFormat="1" ht="24.75" customHeight="1" x14ac:dyDescent="0.35">
      <c r="A15" s="59"/>
      <c r="B15" s="55" t="s">
        <v>10</v>
      </c>
      <c r="C15" s="39">
        <v>23</v>
      </c>
      <c r="D15" s="56">
        <f t="shared" si="0"/>
        <v>32.857142857142854</v>
      </c>
      <c r="E15" s="39">
        <v>22</v>
      </c>
      <c r="F15" s="56">
        <f t="shared" si="1"/>
        <v>30.985915492957744</v>
      </c>
      <c r="G15" s="39">
        <v>20</v>
      </c>
      <c r="H15" s="56">
        <f t="shared" si="2"/>
        <v>28.169014084507044</v>
      </c>
      <c r="I15" s="39">
        <v>15</v>
      </c>
      <c r="J15" s="56">
        <f t="shared" si="3"/>
        <v>21.12676056338028</v>
      </c>
      <c r="K15" s="39">
        <v>11</v>
      </c>
      <c r="L15" s="56">
        <f t="shared" si="4"/>
        <v>16.666666666666664</v>
      </c>
      <c r="M15" s="39">
        <v>10</v>
      </c>
      <c r="N15" s="56">
        <f t="shared" si="5"/>
        <v>15.384615384615385</v>
      </c>
    </row>
    <row r="16" spans="1:16" s="54" customFormat="1" ht="24.75" customHeight="1" x14ac:dyDescent="0.35">
      <c r="A16" s="59"/>
      <c r="B16" s="55" t="s">
        <v>11</v>
      </c>
      <c r="C16" s="39">
        <v>43</v>
      </c>
      <c r="D16" s="56">
        <f t="shared" si="0"/>
        <v>61.428571428571431</v>
      </c>
      <c r="E16" s="39">
        <v>45</v>
      </c>
      <c r="F16" s="56">
        <f t="shared" si="1"/>
        <v>63.380281690140848</v>
      </c>
      <c r="G16" s="39">
        <v>46</v>
      </c>
      <c r="H16" s="56">
        <f t="shared" si="2"/>
        <v>64.788732394366207</v>
      </c>
      <c r="I16" s="39">
        <v>49</v>
      </c>
      <c r="J16" s="56">
        <f t="shared" si="3"/>
        <v>69.014084507042256</v>
      </c>
      <c r="K16" s="39">
        <v>49</v>
      </c>
      <c r="L16" s="56">
        <f t="shared" si="4"/>
        <v>74.242424242424249</v>
      </c>
      <c r="M16" s="39">
        <v>48</v>
      </c>
      <c r="N16" s="56">
        <f t="shared" si="5"/>
        <v>73.846153846153854</v>
      </c>
    </row>
    <row r="17" spans="1:16" s="54" customFormat="1" ht="24.75" customHeight="1" x14ac:dyDescent="0.35">
      <c r="A17" s="59"/>
      <c r="B17" s="55" t="s">
        <v>6</v>
      </c>
      <c r="C17" s="39">
        <v>2</v>
      </c>
      <c r="D17" s="56">
        <f t="shared" si="0"/>
        <v>2.8571428571428572</v>
      </c>
      <c r="E17" s="39">
        <v>3</v>
      </c>
      <c r="F17" s="56">
        <f t="shared" si="1"/>
        <v>4.225352112676056</v>
      </c>
      <c r="G17" s="39">
        <v>2</v>
      </c>
      <c r="H17" s="56">
        <f t="shared" si="2"/>
        <v>2.8169014084507045</v>
      </c>
      <c r="I17" s="39">
        <v>4</v>
      </c>
      <c r="J17" s="56">
        <f t="shared" si="3"/>
        <v>5.6338028169014089</v>
      </c>
      <c r="K17" s="39">
        <v>4</v>
      </c>
      <c r="L17" s="56">
        <f t="shared" si="4"/>
        <v>6.0606060606060606</v>
      </c>
      <c r="M17" s="39">
        <v>4</v>
      </c>
      <c r="N17" s="56">
        <f t="shared" si="5"/>
        <v>6.1538461538461542</v>
      </c>
    </row>
    <row r="18" spans="1:16" s="54" customFormat="1" ht="24.75" customHeight="1" x14ac:dyDescent="0.35">
      <c r="A18" s="59" t="s">
        <v>12</v>
      </c>
      <c r="B18" s="36" t="s">
        <v>17</v>
      </c>
      <c r="C18" s="85">
        <v>263</v>
      </c>
      <c r="D18" s="85"/>
      <c r="E18" s="85">
        <v>263</v>
      </c>
      <c r="F18" s="85"/>
      <c r="G18" s="85">
        <v>263</v>
      </c>
      <c r="H18" s="85"/>
      <c r="I18" s="85">
        <v>263</v>
      </c>
      <c r="J18" s="85"/>
      <c r="K18" s="85">
        <v>263</v>
      </c>
      <c r="L18" s="85"/>
      <c r="M18" s="85">
        <v>263</v>
      </c>
      <c r="N18" s="85"/>
    </row>
    <row r="19" spans="1:16" s="54" customFormat="1" ht="24.75" customHeight="1" x14ac:dyDescent="0.35">
      <c r="A19" s="55"/>
      <c r="B19" s="55" t="s">
        <v>5</v>
      </c>
      <c r="C19" s="39">
        <v>60</v>
      </c>
      <c r="D19" s="56">
        <f>C19/263*100</f>
        <v>22.813688212927758</v>
      </c>
      <c r="E19" s="39">
        <v>59</v>
      </c>
      <c r="F19" s="56">
        <f>E19/263*100</f>
        <v>22.433460076045627</v>
      </c>
      <c r="G19" s="39">
        <v>57</v>
      </c>
      <c r="H19" s="56">
        <f>G19/263*100</f>
        <v>21.673003802281368</v>
      </c>
      <c r="I19" s="39">
        <v>55</v>
      </c>
      <c r="J19" s="56">
        <f>I19/263*100</f>
        <v>20.912547528517113</v>
      </c>
      <c r="K19" s="39">
        <v>59</v>
      </c>
      <c r="L19" s="56">
        <f>K19/263*100</f>
        <v>22.433460076045627</v>
      </c>
      <c r="M19" s="39">
        <v>215</v>
      </c>
      <c r="N19" s="56">
        <f>M19/263*100</f>
        <v>81.749049429657788</v>
      </c>
    </row>
    <row r="20" spans="1:16" s="54" customFormat="1" ht="24.75" customHeight="1" x14ac:dyDescent="0.35">
      <c r="A20" s="55"/>
      <c r="B20" s="55" t="s">
        <v>7</v>
      </c>
      <c r="C20" s="39">
        <v>15</v>
      </c>
      <c r="D20" s="56">
        <f t="shared" ref="D20:D23" si="6">C20/263*100</f>
        <v>5.7034220532319395</v>
      </c>
      <c r="E20" s="39">
        <v>14</v>
      </c>
      <c r="F20" s="56">
        <f t="shared" ref="F20:F23" si="7">E20/263*100</f>
        <v>5.3231939163498092</v>
      </c>
      <c r="G20" s="39">
        <v>14</v>
      </c>
      <c r="H20" s="56">
        <f t="shared" ref="H20:H23" si="8">G20/263*100</f>
        <v>5.3231939163498092</v>
      </c>
      <c r="I20" s="39">
        <v>14</v>
      </c>
      <c r="J20" s="56">
        <f t="shared" ref="J20:J23" si="9">I20/263*100</f>
        <v>5.3231939163498092</v>
      </c>
      <c r="K20" s="39">
        <v>14</v>
      </c>
      <c r="L20" s="56">
        <f t="shared" ref="L20:L23" si="10">K20/263*100</f>
        <v>5.3231939163498092</v>
      </c>
      <c r="M20" s="39">
        <v>4</v>
      </c>
      <c r="N20" s="56">
        <f t="shared" ref="N20:N23" si="11">M20/263*100</f>
        <v>1.520912547528517</v>
      </c>
    </row>
    <row r="21" spans="1:16" s="54" customFormat="1" ht="24.75" customHeight="1" x14ac:dyDescent="0.35">
      <c r="A21" s="55"/>
      <c r="B21" s="55" t="s">
        <v>8</v>
      </c>
      <c r="C21" s="39">
        <v>155</v>
      </c>
      <c r="D21" s="56">
        <f t="shared" si="6"/>
        <v>58.935361216730044</v>
      </c>
      <c r="E21" s="39">
        <v>158</v>
      </c>
      <c r="F21" s="56">
        <f t="shared" si="7"/>
        <v>60.076045627376431</v>
      </c>
      <c r="G21" s="39">
        <v>160</v>
      </c>
      <c r="H21" s="56">
        <f t="shared" si="8"/>
        <v>60.836501901140686</v>
      </c>
      <c r="I21" s="39">
        <v>160</v>
      </c>
      <c r="J21" s="56">
        <f t="shared" si="9"/>
        <v>60.836501901140686</v>
      </c>
      <c r="K21" s="39">
        <v>162</v>
      </c>
      <c r="L21" s="56">
        <f t="shared" si="10"/>
        <v>61.596958174904948</v>
      </c>
      <c r="M21" s="39">
        <v>45</v>
      </c>
      <c r="N21" s="56">
        <f t="shared" si="11"/>
        <v>17.110266159695815</v>
      </c>
    </row>
    <row r="22" spans="1:16" s="54" customFormat="1" ht="24.75" customHeight="1" x14ac:dyDescent="0.35">
      <c r="A22" s="55"/>
      <c r="B22" s="55" t="s">
        <v>10</v>
      </c>
      <c r="C22" s="39">
        <v>177</v>
      </c>
      <c r="D22" s="56">
        <f t="shared" si="6"/>
        <v>67.300380228136873</v>
      </c>
      <c r="E22" s="39">
        <v>183</v>
      </c>
      <c r="F22" s="56">
        <f t="shared" si="7"/>
        <v>69.581749049429646</v>
      </c>
      <c r="G22" s="39">
        <v>177</v>
      </c>
      <c r="H22" s="56">
        <f t="shared" si="8"/>
        <v>67.300380228136873</v>
      </c>
      <c r="I22" s="39">
        <v>169</v>
      </c>
      <c r="J22" s="56">
        <f t="shared" si="9"/>
        <v>64.258555133079852</v>
      </c>
      <c r="K22" s="39">
        <v>156</v>
      </c>
      <c r="L22" s="56">
        <f t="shared" si="10"/>
        <v>59.315589353612161</v>
      </c>
      <c r="M22" s="39">
        <v>168</v>
      </c>
      <c r="N22" s="56">
        <f t="shared" si="11"/>
        <v>63.878326996197721</v>
      </c>
    </row>
    <row r="23" spans="1:16" s="54" customFormat="1" ht="24.75" customHeight="1" x14ac:dyDescent="0.35">
      <c r="A23" s="55"/>
      <c r="B23" s="55" t="s">
        <v>11</v>
      </c>
      <c r="C23" s="39">
        <v>62</v>
      </c>
      <c r="D23" s="56">
        <f t="shared" si="6"/>
        <v>23.574144486692013</v>
      </c>
      <c r="E23" s="39">
        <v>64</v>
      </c>
      <c r="F23" s="56">
        <f t="shared" si="7"/>
        <v>24.334600760456272</v>
      </c>
      <c r="G23" s="39">
        <v>70</v>
      </c>
      <c r="H23" s="56">
        <f t="shared" si="8"/>
        <v>26.615969581749049</v>
      </c>
      <c r="I23" s="39">
        <v>79</v>
      </c>
      <c r="J23" s="56">
        <f t="shared" si="9"/>
        <v>30.038022813688215</v>
      </c>
      <c r="K23" s="39">
        <v>89</v>
      </c>
      <c r="L23" s="56">
        <f t="shared" si="10"/>
        <v>33.840304182509506</v>
      </c>
      <c r="M23" s="39">
        <v>58</v>
      </c>
      <c r="N23" s="56">
        <f t="shared" si="11"/>
        <v>22.053231939163499</v>
      </c>
    </row>
    <row r="24" spans="1:16" s="54" customFormat="1" ht="34" customHeight="1" x14ac:dyDescent="0.35">
      <c r="A24" s="59" t="s">
        <v>22</v>
      </c>
      <c r="B24" s="36" t="s">
        <v>16</v>
      </c>
      <c r="C24" s="85">
        <v>3172</v>
      </c>
      <c r="D24" s="85"/>
      <c r="E24" s="85">
        <v>3172</v>
      </c>
      <c r="F24" s="85"/>
      <c r="G24" s="86">
        <v>3172</v>
      </c>
      <c r="H24" s="86"/>
      <c r="I24" s="86">
        <v>2732</v>
      </c>
      <c r="J24" s="86"/>
      <c r="K24" s="86">
        <v>2589</v>
      </c>
      <c r="L24" s="86"/>
      <c r="M24" s="86">
        <v>2589</v>
      </c>
      <c r="N24" s="86"/>
    </row>
    <row r="25" spans="1:16" s="54" customFormat="1" ht="24.75" customHeight="1" x14ac:dyDescent="0.35">
      <c r="A25" s="55"/>
      <c r="B25" s="55" t="s">
        <v>13</v>
      </c>
      <c r="C25" s="39">
        <v>930</v>
      </c>
      <c r="D25" s="56">
        <f>C25/3172*100</f>
        <v>29.319041614123581</v>
      </c>
      <c r="E25" s="39">
        <v>931</v>
      </c>
      <c r="F25" s="56">
        <f>E25/3172*100</f>
        <v>29.350567465321564</v>
      </c>
      <c r="G25" s="74">
        <v>931</v>
      </c>
      <c r="H25" s="75">
        <f>G25/3172*100</f>
        <v>29.350567465321564</v>
      </c>
      <c r="I25" s="74">
        <v>1446</v>
      </c>
      <c r="J25" s="75">
        <f>I25/2732*100</f>
        <v>52.928257686676424</v>
      </c>
      <c r="K25" s="74">
        <v>1470</v>
      </c>
      <c r="L25" s="75">
        <f>K25/2589*100</f>
        <v>56.778679026651211</v>
      </c>
      <c r="M25" s="74">
        <v>1470</v>
      </c>
      <c r="N25" s="75">
        <f>M25/2589*100</f>
        <v>56.778679026651211</v>
      </c>
    </row>
    <row r="26" spans="1:16" s="54" customFormat="1" ht="24.75" customHeight="1" x14ac:dyDescent="0.35">
      <c r="A26" s="55"/>
      <c r="B26" s="55" t="s">
        <v>14</v>
      </c>
      <c r="C26" s="39">
        <v>1473</v>
      </c>
      <c r="D26" s="56">
        <f t="shared" ref="D26:D27" si="12">C26/3172*100</f>
        <v>46.437578814627997</v>
      </c>
      <c r="E26" s="39">
        <v>1497</v>
      </c>
      <c r="F26" s="56">
        <f t="shared" ref="F26:F27" si="13">E26/3172*100</f>
        <v>47.194199243379572</v>
      </c>
      <c r="G26" s="74">
        <v>1497</v>
      </c>
      <c r="H26" s="75">
        <f t="shared" ref="H26:H27" si="14">G26/3172*100</f>
        <v>47.194199243379572</v>
      </c>
      <c r="I26" s="74">
        <v>783</v>
      </c>
      <c r="J26" s="75">
        <f t="shared" ref="J26:J27" si="15">I26/2732*100</f>
        <v>28.660322108345532</v>
      </c>
      <c r="K26" s="74">
        <v>825</v>
      </c>
      <c r="L26" s="75">
        <f t="shared" ref="L26:L27" si="16">K26/2589*100</f>
        <v>31.865585168018541</v>
      </c>
      <c r="M26" s="74">
        <v>825</v>
      </c>
      <c r="N26" s="75">
        <f t="shared" ref="N26:N27" si="17">M26/2589*100</f>
        <v>31.865585168018541</v>
      </c>
    </row>
    <row r="27" spans="1:16" s="54" customFormat="1" ht="24.75" customHeight="1" x14ac:dyDescent="0.35">
      <c r="A27" s="55"/>
      <c r="B27" s="55" t="s">
        <v>15</v>
      </c>
      <c r="C27" s="39">
        <v>769</v>
      </c>
      <c r="D27" s="56">
        <f t="shared" si="12"/>
        <v>24.243379571248425</v>
      </c>
      <c r="E27" s="39">
        <v>744</v>
      </c>
      <c r="F27" s="56">
        <f t="shared" si="13"/>
        <v>23.455233291298867</v>
      </c>
      <c r="G27" s="74">
        <v>744</v>
      </c>
      <c r="H27" s="75">
        <f t="shared" si="14"/>
        <v>23.455233291298867</v>
      </c>
      <c r="I27" s="74">
        <v>503</v>
      </c>
      <c r="J27" s="75">
        <f t="shared" si="15"/>
        <v>18.41142020497804</v>
      </c>
      <c r="K27" s="74">
        <v>294</v>
      </c>
      <c r="L27" s="75">
        <f t="shared" si="16"/>
        <v>11.355735805330243</v>
      </c>
      <c r="M27" s="74">
        <v>294</v>
      </c>
      <c r="N27" s="75">
        <f t="shared" si="17"/>
        <v>11.355735805330243</v>
      </c>
    </row>
    <row r="28" spans="1:16" ht="18" customHeight="1" x14ac:dyDescent="0.45">
      <c r="A28" s="37"/>
      <c r="B28" s="38"/>
      <c r="C28" s="38"/>
      <c r="D28" s="38"/>
      <c r="G28" s="72"/>
      <c r="H28" s="72"/>
      <c r="I28" s="72"/>
      <c r="J28" s="73"/>
      <c r="K28" s="72"/>
      <c r="L28" s="73"/>
      <c r="M28" s="72"/>
      <c r="N28" s="73"/>
      <c r="O28" s="72"/>
      <c r="P28" s="72"/>
    </row>
    <row r="29" spans="1:16" ht="18.75" customHeight="1" x14ac:dyDescent="0.45">
      <c r="A29" s="35"/>
      <c r="B29" s="82"/>
      <c r="C29" s="82"/>
      <c r="D29" s="82"/>
      <c r="E29" s="82"/>
      <c r="G29" s="81"/>
      <c r="H29" s="81"/>
      <c r="I29" s="81"/>
      <c r="J29" s="81"/>
      <c r="K29" s="81"/>
      <c r="L29" s="81"/>
      <c r="M29" s="81"/>
      <c r="N29" s="81"/>
      <c r="O29" s="81"/>
      <c r="P29" s="81"/>
    </row>
    <row r="30" spans="1:16" ht="18.75" customHeight="1" x14ac:dyDescent="0.45">
      <c r="A30" s="35"/>
      <c r="B30" s="83"/>
      <c r="C30" s="83"/>
      <c r="D30" s="83"/>
      <c r="E30" s="83"/>
      <c r="G30" s="81"/>
      <c r="H30" s="81"/>
      <c r="I30" s="81"/>
      <c r="J30" s="81"/>
      <c r="K30" s="81"/>
      <c r="L30" s="81"/>
      <c r="M30" s="81"/>
      <c r="N30" s="81"/>
      <c r="O30" s="81"/>
      <c r="P30" s="81"/>
    </row>
  </sheetData>
  <mergeCells count="42">
    <mergeCell ref="A2:B2"/>
    <mergeCell ref="C7:D7"/>
    <mergeCell ref="E7:F7"/>
    <mergeCell ref="G7:H7"/>
    <mergeCell ref="A6:A7"/>
    <mergeCell ref="B6:B7"/>
    <mergeCell ref="C6:N6"/>
    <mergeCell ref="B4:N4"/>
    <mergeCell ref="B3:N3"/>
    <mergeCell ref="M7:N7"/>
    <mergeCell ref="E11:F11"/>
    <mergeCell ref="A5:P5"/>
    <mergeCell ref="C11:D11"/>
    <mergeCell ref="G11:H11"/>
    <mergeCell ref="I11:J11"/>
    <mergeCell ref="K11:L11"/>
    <mergeCell ref="C9:D9"/>
    <mergeCell ref="E9:F9"/>
    <mergeCell ref="G9:H9"/>
    <mergeCell ref="I9:J9"/>
    <mergeCell ref="M18:N18"/>
    <mergeCell ref="I7:J7"/>
    <mergeCell ref="K7:L7"/>
    <mergeCell ref="M11:N11"/>
    <mergeCell ref="K9:L9"/>
    <mergeCell ref="M9:N9"/>
    <mergeCell ref="G29:P29"/>
    <mergeCell ref="G30:P30"/>
    <mergeCell ref="B29:E29"/>
    <mergeCell ref="B30:E30"/>
    <mergeCell ref="O1:P1"/>
    <mergeCell ref="C24:D24"/>
    <mergeCell ref="E24:F24"/>
    <mergeCell ref="G24:H24"/>
    <mergeCell ref="I24:J24"/>
    <mergeCell ref="K24:L24"/>
    <mergeCell ref="M24:N24"/>
    <mergeCell ref="C18:D18"/>
    <mergeCell ref="E18:F18"/>
    <mergeCell ref="G18:H18"/>
    <mergeCell ref="I18:J18"/>
    <mergeCell ref="K18:L18"/>
  </mergeCells>
  <pageMargins left="0.7" right="0.7" top="0.75" bottom="0.75" header="0.3" footer="0.3"/>
  <pageSetup paperSize="9" scale="68"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9"/>
  <sheetViews>
    <sheetView zoomScale="92" zoomScaleNormal="92" workbookViewId="0">
      <selection activeCell="A5" sqref="A5:I5"/>
    </sheetView>
  </sheetViews>
  <sheetFormatPr defaultColWidth="9" defaultRowHeight="18.5" x14ac:dyDescent="0.45"/>
  <cols>
    <col min="1" max="1" width="8.453125" style="31" customWidth="1"/>
    <col min="2" max="2" width="63.7265625" style="1" customWidth="1"/>
    <col min="3" max="3" width="10.81640625" style="40" customWidth="1"/>
    <col min="4" max="4" width="15" style="1" customWidth="1"/>
    <col min="5" max="5" width="14.54296875" style="1" customWidth="1"/>
    <col min="6" max="6" width="14.81640625" style="1" customWidth="1"/>
    <col min="7" max="7" width="15.1796875" style="1" customWidth="1"/>
    <col min="8" max="8" width="13" style="1" customWidth="1"/>
    <col min="9" max="9" width="13.7265625" style="1" customWidth="1"/>
    <col min="10" max="10" width="10.81640625" style="1" customWidth="1"/>
    <col min="11" max="16384" width="9" style="1"/>
  </cols>
  <sheetData>
    <row r="1" spans="1:10" ht="18.75" customHeight="1" x14ac:dyDescent="0.45">
      <c r="A1" s="63"/>
      <c r="B1" s="64" t="s">
        <v>166</v>
      </c>
      <c r="H1" s="41"/>
      <c r="I1" s="98"/>
      <c r="J1" s="98"/>
    </row>
    <row r="2" spans="1:10" ht="15" customHeight="1" x14ac:dyDescent="0.45">
      <c r="A2" s="97"/>
      <c r="B2" s="97"/>
    </row>
    <row r="3" spans="1:10" ht="2.5" customHeight="1" x14ac:dyDescent="0.3"/>
    <row r="4" spans="1:10" ht="38.15" customHeight="1" x14ac:dyDescent="0.45">
      <c r="A4" s="97" t="s">
        <v>168</v>
      </c>
      <c r="B4" s="99"/>
      <c r="C4" s="99"/>
      <c r="D4" s="99"/>
      <c r="E4" s="99"/>
      <c r="F4" s="99"/>
      <c r="G4" s="99"/>
      <c r="H4" s="99"/>
      <c r="I4" s="99"/>
      <c r="J4" s="99"/>
    </row>
    <row r="5" spans="1:10" ht="34.5" customHeight="1" x14ac:dyDescent="0.45">
      <c r="A5" s="109" t="s">
        <v>171</v>
      </c>
      <c r="B5" s="109"/>
      <c r="C5" s="109"/>
      <c r="D5" s="109"/>
      <c r="E5" s="109"/>
      <c r="F5" s="109"/>
      <c r="G5" s="109"/>
      <c r="H5" s="109"/>
      <c r="I5" s="109"/>
      <c r="J5" s="67"/>
    </row>
    <row r="6" spans="1:10" ht="25" customHeight="1" x14ac:dyDescent="0.45">
      <c r="A6" s="100" t="s">
        <v>0</v>
      </c>
      <c r="B6" s="102" t="s">
        <v>1</v>
      </c>
      <c r="C6" s="104" t="s">
        <v>25</v>
      </c>
      <c r="D6" s="106" t="s">
        <v>2</v>
      </c>
      <c r="E6" s="107"/>
      <c r="F6" s="107"/>
      <c r="G6" s="107"/>
      <c r="H6" s="107"/>
      <c r="I6" s="108"/>
      <c r="J6" s="68"/>
    </row>
    <row r="7" spans="1:10" ht="25" customHeight="1" x14ac:dyDescent="0.45">
      <c r="A7" s="101"/>
      <c r="B7" s="103"/>
      <c r="C7" s="105"/>
      <c r="D7" s="28">
        <v>2014</v>
      </c>
      <c r="E7" s="28">
        <v>2015</v>
      </c>
      <c r="F7" s="28">
        <v>2016</v>
      </c>
      <c r="G7" s="28">
        <v>2017</v>
      </c>
      <c r="H7" s="28">
        <v>2018</v>
      </c>
      <c r="I7" s="28">
        <v>2019</v>
      </c>
    </row>
    <row r="8" spans="1:10" ht="25" customHeight="1" x14ac:dyDescent="0.45">
      <c r="A8" s="2" t="s">
        <v>4</v>
      </c>
      <c r="B8" s="42" t="s">
        <v>26</v>
      </c>
      <c r="C8" s="2" t="s">
        <v>27</v>
      </c>
      <c r="D8" s="29">
        <v>37080</v>
      </c>
      <c r="E8" s="29">
        <v>37080</v>
      </c>
      <c r="F8" s="29">
        <v>37080</v>
      </c>
      <c r="G8" s="29">
        <v>37735</v>
      </c>
      <c r="H8" s="29">
        <v>41495</v>
      </c>
      <c r="I8" s="29">
        <v>42395</v>
      </c>
    </row>
    <row r="9" spans="1:10" ht="25" customHeight="1" x14ac:dyDescent="0.45">
      <c r="A9" s="2"/>
      <c r="B9" s="42" t="s">
        <v>28</v>
      </c>
      <c r="C9" s="2" t="s">
        <v>27</v>
      </c>
      <c r="D9" s="29">
        <f>D12+D14+D16+D18+D20+D22</f>
        <v>36543</v>
      </c>
      <c r="E9" s="29">
        <f t="shared" ref="E9:I9" si="0">E12+E14+E16+E18+E20+E22</f>
        <v>37142</v>
      </c>
      <c r="F9" s="29">
        <f t="shared" si="0"/>
        <v>39559</v>
      </c>
      <c r="G9" s="29">
        <f t="shared" si="0"/>
        <v>39812</v>
      </c>
      <c r="H9" s="29">
        <f t="shared" si="0"/>
        <v>39243</v>
      </c>
      <c r="I9" s="29">
        <f t="shared" si="0"/>
        <v>35674</v>
      </c>
    </row>
    <row r="10" spans="1:10" ht="25" customHeight="1" x14ac:dyDescent="0.45">
      <c r="A10" s="2"/>
      <c r="B10" s="42" t="s">
        <v>29</v>
      </c>
      <c r="C10" s="2" t="s">
        <v>21</v>
      </c>
      <c r="D10" s="43">
        <f>D9/D8*100</f>
        <v>98.551779935275079</v>
      </c>
      <c r="E10" s="43">
        <f t="shared" ref="E10:I10" si="1">E9/E8*100</f>
        <v>100.16720604099245</v>
      </c>
      <c r="F10" s="43">
        <f t="shared" si="1"/>
        <v>106.68554476806904</v>
      </c>
      <c r="G10" s="43">
        <f t="shared" si="1"/>
        <v>105.50417384391149</v>
      </c>
      <c r="H10" s="43">
        <f t="shared" si="1"/>
        <v>94.572840101217011</v>
      </c>
      <c r="I10" s="43">
        <f t="shared" si="1"/>
        <v>84.146715414553611</v>
      </c>
    </row>
    <row r="11" spans="1:10" ht="25" customHeight="1" x14ac:dyDescent="0.45">
      <c r="A11" s="2" t="s">
        <v>9</v>
      </c>
      <c r="B11" s="42" t="s">
        <v>30</v>
      </c>
      <c r="C11" s="2"/>
      <c r="D11" s="44"/>
      <c r="E11" s="44"/>
      <c r="F11" s="44"/>
      <c r="G11" s="44"/>
      <c r="H11" s="44"/>
      <c r="I11" s="44"/>
    </row>
    <row r="12" spans="1:10" ht="25" customHeight="1" x14ac:dyDescent="0.45">
      <c r="A12" s="2">
        <v>1</v>
      </c>
      <c r="B12" s="42" t="s">
        <v>31</v>
      </c>
      <c r="C12" s="2" t="s">
        <v>27</v>
      </c>
      <c r="D12" s="44">
        <v>13798</v>
      </c>
      <c r="E12" s="44">
        <v>13772</v>
      </c>
      <c r="F12" s="44">
        <v>13600</v>
      </c>
      <c r="G12" s="44">
        <v>13519</v>
      </c>
      <c r="H12" s="44">
        <v>13867</v>
      </c>
      <c r="I12" s="44">
        <v>12024</v>
      </c>
    </row>
    <row r="13" spans="1:10" ht="25" customHeight="1" x14ac:dyDescent="0.45">
      <c r="A13" s="2"/>
      <c r="B13" s="42" t="s">
        <v>29</v>
      </c>
      <c r="C13" s="2" t="s">
        <v>21</v>
      </c>
      <c r="D13" s="44">
        <v>86.23</v>
      </c>
      <c r="E13" s="44">
        <v>86.07</v>
      </c>
      <c r="F13" s="44">
        <v>89</v>
      </c>
      <c r="G13" s="44">
        <v>88.47</v>
      </c>
      <c r="H13" s="44">
        <v>87.26</v>
      </c>
      <c r="I13" s="44">
        <v>69.180000000000007</v>
      </c>
    </row>
    <row r="14" spans="1:10" ht="25" customHeight="1" x14ac:dyDescent="0.45">
      <c r="A14" s="2">
        <v>2</v>
      </c>
      <c r="B14" s="42" t="s">
        <v>32</v>
      </c>
      <c r="C14" s="2" t="s">
        <v>27</v>
      </c>
      <c r="D14" s="44">
        <v>311</v>
      </c>
      <c r="E14" s="44">
        <v>269</v>
      </c>
      <c r="F14" s="44">
        <v>256</v>
      </c>
      <c r="G14" s="44">
        <v>258</v>
      </c>
      <c r="H14" s="44">
        <v>226</v>
      </c>
      <c r="I14" s="44">
        <v>236</v>
      </c>
    </row>
    <row r="15" spans="1:10" ht="25" customHeight="1" x14ac:dyDescent="0.45">
      <c r="A15" s="2"/>
      <c r="B15" s="42" t="s">
        <v>29</v>
      </c>
      <c r="C15" s="2" t="s">
        <v>21</v>
      </c>
      <c r="D15" s="44">
        <v>103.66</v>
      </c>
      <c r="E15" s="44">
        <v>89.66</v>
      </c>
      <c r="F15" s="44">
        <v>85.33</v>
      </c>
      <c r="G15" s="44">
        <v>101.17</v>
      </c>
      <c r="H15" s="44">
        <v>88.62</v>
      </c>
      <c r="I15" s="44">
        <v>92.55</v>
      </c>
    </row>
    <row r="16" spans="1:10" ht="25" customHeight="1" x14ac:dyDescent="0.45">
      <c r="A16" s="2">
        <v>3</v>
      </c>
      <c r="B16" s="42" t="s">
        <v>33</v>
      </c>
      <c r="C16" s="2" t="s">
        <v>27</v>
      </c>
      <c r="D16" s="44">
        <v>3162</v>
      </c>
      <c r="E16" s="44">
        <v>3558</v>
      </c>
      <c r="F16" s="44">
        <v>3835</v>
      </c>
      <c r="G16" s="44">
        <v>3989</v>
      </c>
      <c r="H16" s="44">
        <v>3900</v>
      </c>
      <c r="I16" s="44">
        <v>3389</v>
      </c>
    </row>
    <row r="17" spans="1:10" ht="25" customHeight="1" x14ac:dyDescent="0.45">
      <c r="A17" s="2"/>
      <c r="B17" s="42" t="s">
        <v>29</v>
      </c>
      <c r="C17" s="2" t="s">
        <v>21</v>
      </c>
      <c r="D17" s="44">
        <v>110.55</v>
      </c>
      <c r="E17" s="44">
        <v>124.4</v>
      </c>
      <c r="F17" s="44">
        <v>130.88</v>
      </c>
      <c r="G17" s="44">
        <v>129.51</v>
      </c>
      <c r="H17" s="44">
        <v>138.29</v>
      </c>
      <c r="I17" s="44">
        <v>128.37</v>
      </c>
    </row>
    <row r="18" spans="1:10" ht="25" customHeight="1" x14ac:dyDescent="0.45">
      <c r="A18" s="2">
        <v>4</v>
      </c>
      <c r="B18" s="42" t="s">
        <v>34</v>
      </c>
      <c r="C18" s="2" t="s">
        <v>27</v>
      </c>
      <c r="D18" s="44">
        <v>337</v>
      </c>
      <c r="E18" s="44">
        <v>161</v>
      </c>
      <c r="F18" s="44">
        <v>411</v>
      </c>
      <c r="G18" s="44">
        <v>462</v>
      </c>
      <c r="H18" s="44">
        <v>347</v>
      </c>
      <c r="I18" s="44">
        <v>205</v>
      </c>
    </row>
    <row r="19" spans="1:10" ht="25" customHeight="1" x14ac:dyDescent="0.45">
      <c r="A19" s="2"/>
      <c r="B19" s="42" t="s">
        <v>29</v>
      </c>
      <c r="C19" s="2" t="s">
        <v>21</v>
      </c>
      <c r="D19" s="44">
        <v>84.25</v>
      </c>
      <c r="E19" s="44">
        <v>40.25</v>
      </c>
      <c r="F19" s="44">
        <v>82.2</v>
      </c>
      <c r="G19" s="44">
        <v>118.46</v>
      </c>
      <c r="H19" s="44">
        <v>50.28</v>
      </c>
      <c r="I19" s="44">
        <v>31.06</v>
      </c>
    </row>
    <row r="20" spans="1:10" ht="25" customHeight="1" x14ac:dyDescent="0.45">
      <c r="A20" s="2">
        <v>5</v>
      </c>
      <c r="B20" s="42" t="s">
        <v>35</v>
      </c>
      <c r="C20" s="2" t="s">
        <v>27</v>
      </c>
      <c r="D20" s="44">
        <v>7546</v>
      </c>
      <c r="E20" s="44">
        <v>7743</v>
      </c>
      <c r="F20" s="44">
        <v>8370</v>
      </c>
      <c r="G20" s="44">
        <v>8397</v>
      </c>
      <c r="H20" s="44">
        <v>8131</v>
      </c>
      <c r="I20" s="44">
        <v>7296</v>
      </c>
    </row>
    <row r="21" spans="1:10" ht="25" customHeight="1" x14ac:dyDescent="0.45">
      <c r="A21" s="2"/>
      <c r="B21" s="42" t="s">
        <v>29</v>
      </c>
      <c r="C21" s="2" t="s">
        <v>21</v>
      </c>
      <c r="D21" s="44">
        <v>120.73</v>
      </c>
      <c r="E21" s="44">
        <v>123.88</v>
      </c>
      <c r="F21" s="44">
        <v>130.37</v>
      </c>
      <c r="G21" s="44">
        <v>125.32</v>
      </c>
      <c r="H21" s="44">
        <v>117.84</v>
      </c>
      <c r="I21" s="44">
        <v>109.29</v>
      </c>
    </row>
    <row r="22" spans="1:10" ht="25" customHeight="1" x14ac:dyDescent="0.45">
      <c r="A22" s="2">
        <v>6</v>
      </c>
      <c r="B22" s="42" t="s">
        <v>36</v>
      </c>
      <c r="C22" s="2" t="s">
        <v>27</v>
      </c>
      <c r="D22" s="44">
        <v>11389</v>
      </c>
      <c r="E22" s="44">
        <v>11639</v>
      </c>
      <c r="F22" s="44">
        <v>13087</v>
      </c>
      <c r="G22" s="44">
        <v>13187</v>
      </c>
      <c r="H22" s="44">
        <v>12772</v>
      </c>
      <c r="I22" s="44">
        <v>12524</v>
      </c>
    </row>
    <row r="23" spans="1:10" ht="25" customHeight="1" x14ac:dyDescent="0.45">
      <c r="A23" s="2"/>
      <c r="B23" s="42" t="s">
        <v>29</v>
      </c>
      <c r="C23" s="2" t="s">
        <v>21</v>
      </c>
      <c r="D23" s="44">
        <v>101.05</v>
      </c>
      <c r="E23" s="44">
        <v>103.27</v>
      </c>
      <c r="F23" s="44">
        <v>112.33</v>
      </c>
      <c r="G23" s="44">
        <v>113.19</v>
      </c>
      <c r="H23" s="44">
        <v>105.55</v>
      </c>
      <c r="I23" s="44">
        <v>85.43</v>
      </c>
    </row>
    <row r="24" spans="1:10" ht="25" customHeight="1" x14ac:dyDescent="0.45">
      <c r="A24" s="2" t="s">
        <v>12</v>
      </c>
      <c r="B24" s="42" t="s">
        <v>37</v>
      </c>
      <c r="C24" s="2" t="s">
        <v>27</v>
      </c>
      <c r="D24" s="29">
        <v>145792</v>
      </c>
      <c r="E24" s="29">
        <v>144542</v>
      </c>
      <c r="F24" s="29">
        <v>141837</v>
      </c>
      <c r="G24" s="29">
        <v>138425</v>
      </c>
      <c r="H24" s="29">
        <v>135333</v>
      </c>
      <c r="I24" s="29">
        <v>131003</v>
      </c>
    </row>
    <row r="25" spans="1:10" ht="25" customHeight="1" x14ac:dyDescent="0.45">
      <c r="A25" s="2"/>
      <c r="B25" s="42" t="s">
        <v>38</v>
      </c>
      <c r="C25" s="2" t="s">
        <v>21</v>
      </c>
      <c r="D25" s="44">
        <v>72.64</v>
      </c>
      <c r="E25" s="44">
        <v>67.89</v>
      </c>
      <c r="F25" s="44">
        <v>65.14</v>
      </c>
      <c r="G25" s="44">
        <v>64.7</v>
      </c>
      <c r="H25" s="44">
        <v>60.55</v>
      </c>
      <c r="I25" s="3">
        <v>66.86</v>
      </c>
    </row>
    <row r="26" spans="1:10" ht="18" customHeight="1" x14ac:dyDescent="0.45">
      <c r="A26" s="30"/>
      <c r="B26" s="4"/>
      <c r="C26" s="96"/>
      <c r="D26" s="96"/>
      <c r="E26" s="96"/>
      <c r="F26" s="96"/>
      <c r="G26" s="96"/>
      <c r="H26" s="96"/>
      <c r="I26" s="96"/>
      <c r="J26" s="96"/>
    </row>
    <row r="27" spans="1:10" ht="18" customHeight="1" x14ac:dyDescent="0.45">
      <c r="B27" s="24"/>
      <c r="C27" s="97"/>
      <c r="D27" s="97"/>
      <c r="E27" s="97"/>
      <c r="F27" s="97"/>
      <c r="G27" s="97"/>
      <c r="H27" s="97"/>
      <c r="I27" s="97"/>
      <c r="J27" s="97"/>
    </row>
    <row r="28" spans="1:10" ht="18" customHeight="1" x14ac:dyDescent="0.45">
      <c r="B28" s="25"/>
      <c r="C28" s="97"/>
      <c r="D28" s="97"/>
      <c r="E28" s="97"/>
      <c r="F28" s="97"/>
      <c r="G28" s="97"/>
      <c r="H28" s="97"/>
      <c r="I28" s="97"/>
      <c r="J28" s="97"/>
    </row>
    <row r="29" spans="1:10" ht="18" customHeight="1" x14ac:dyDescent="0.45"/>
  </sheetData>
  <mergeCells count="11">
    <mergeCell ref="C26:J26"/>
    <mergeCell ref="C27:J27"/>
    <mergeCell ref="C28:J28"/>
    <mergeCell ref="I1:J1"/>
    <mergeCell ref="A2:B2"/>
    <mergeCell ref="A4:J4"/>
    <mergeCell ref="A6:A7"/>
    <mergeCell ref="B6:B7"/>
    <mergeCell ref="C6:C7"/>
    <mergeCell ref="D6:I6"/>
    <mergeCell ref="A5:I5"/>
  </mergeCells>
  <pageMargins left="0.7" right="0.7" top="0.55000000000000004" bottom="0.75" header="0.3" footer="0.3"/>
  <pageSetup paperSize="9" scale="77"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4"/>
  <sheetViews>
    <sheetView zoomScaleNormal="100" workbookViewId="0">
      <selection activeCell="A4" sqref="A4:J4"/>
    </sheetView>
  </sheetViews>
  <sheetFormatPr defaultColWidth="9" defaultRowHeight="15.5" x14ac:dyDescent="0.35"/>
  <cols>
    <col min="1" max="1" width="7.26953125" style="46" customWidth="1"/>
    <col min="2" max="2" width="47" style="46" customWidth="1"/>
    <col min="3" max="3" width="11.1796875" style="46" customWidth="1"/>
    <col min="4" max="4" width="12.54296875" style="46" customWidth="1"/>
    <col min="5" max="5" width="11" style="46" customWidth="1"/>
    <col min="6" max="6" width="10.453125" style="46" customWidth="1"/>
    <col min="7" max="7" width="11.81640625" style="46" customWidth="1"/>
    <col min="8" max="8" width="11.453125" style="46" customWidth="1"/>
    <col min="9" max="9" width="12.1796875" style="46" customWidth="1"/>
    <col min="10" max="10" width="11.26953125" style="46" bestFit="1" customWidth="1"/>
    <col min="11" max="16384" width="9" style="46"/>
  </cols>
  <sheetData>
    <row r="1" spans="1:13" x14ac:dyDescent="0.35">
      <c r="A1" s="65"/>
      <c r="B1" s="66" t="s">
        <v>165</v>
      </c>
      <c r="I1" s="111"/>
      <c r="J1" s="111"/>
    </row>
    <row r="2" spans="1:13" ht="15" customHeight="1" x14ac:dyDescent="0.35">
      <c r="A2" s="79"/>
      <c r="B2" s="79"/>
    </row>
    <row r="3" spans="1:13" ht="15.65" hidden="1" x14ac:dyDescent="0.25">
      <c r="A3" s="47"/>
    </row>
    <row r="4" spans="1:13" ht="42" customHeight="1" x14ac:dyDescent="0.35">
      <c r="A4" s="112" t="s">
        <v>169</v>
      </c>
      <c r="B4" s="113"/>
      <c r="C4" s="113"/>
      <c r="D4" s="113"/>
      <c r="E4" s="113"/>
      <c r="F4" s="113"/>
      <c r="G4" s="113"/>
      <c r="H4" s="113"/>
      <c r="I4" s="113"/>
      <c r="J4" s="113"/>
    </row>
    <row r="5" spans="1:13" ht="25.5" customHeight="1" x14ac:dyDescent="0.35">
      <c r="A5" s="114" t="s">
        <v>171</v>
      </c>
      <c r="B5" s="114"/>
      <c r="C5" s="114"/>
      <c r="D5" s="114"/>
      <c r="E5" s="114"/>
      <c r="F5" s="114"/>
      <c r="G5" s="114"/>
      <c r="H5" s="114"/>
      <c r="I5" s="114"/>
      <c r="J5" s="114"/>
    </row>
    <row r="6" spans="1:13" ht="25" customHeight="1" x14ac:dyDescent="0.35">
      <c r="A6" s="115" t="s">
        <v>0</v>
      </c>
      <c r="B6" s="115" t="s">
        <v>1</v>
      </c>
      <c r="C6" s="115" t="s">
        <v>25</v>
      </c>
      <c r="D6" s="115"/>
      <c r="E6" s="115"/>
      <c r="F6" s="115"/>
      <c r="G6" s="115"/>
      <c r="H6" s="115"/>
      <c r="I6" s="115"/>
      <c r="J6" s="115"/>
    </row>
    <row r="7" spans="1:13" ht="25" customHeight="1" x14ac:dyDescent="0.35">
      <c r="A7" s="115"/>
      <c r="B7" s="115"/>
      <c r="C7" s="115"/>
      <c r="D7" s="27">
        <v>2014</v>
      </c>
      <c r="E7" s="27">
        <v>2015</v>
      </c>
      <c r="F7" s="27">
        <v>2016</v>
      </c>
      <c r="G7" s="27">
        <v>2017</v>
      </c>
      <c r="H7" s="27">
        <v>2018</v>
      </c>
      <c r="I7" s="27">
        <v>2019</v>
      </c>
    </row>
    <row r="8" spans="1:13" ht="25" customHeight="1" x14ac:dyDescent="0.35">
      <c r="A8" s="5">
        <v>1</v>
      </c>
      <c r="B8" s="6" t="s">
        <v>39</v>
      </c>
      <c r="C8" s="11" t="s">
        <v>40</v>
      </c>
      <c r="D8" s="7">
        <v>19811</v>
      </c>
      <c r="E8" s="7">
        <v>21197</v>
      </c>
      <c r="F8" s="7">
        <v>20479</v>
      </c>
      <c r="G8" s="7">
        <v>19954</v>
      </c>
      <c r="H8" s="7">
        <v>18431</v>
      </c>
      <c r="I8" s="7">
        <v>19145</v>
      </c>
    </row>
    <row r="9" spans="1:13" ht="25" customHeight="1" x14ac:dyDescent="0.35">
      <c r="A9" s="5">
        <v>2</v>
      </c>
      <c r="B9" s="6" t="s">
        <v>41</v>
      </c>
      <c r="C9" s="11" t="s">
        <v>40</v>
      </c>
      <c r="D9" s="12">
        <v>9329</v>
      </c>
      <c r="E9" s="12">
        <v>10032</v>
      </c>
      <c r="F9" s="12">
        <v>9644</v>
      </c>
      <c r="G9" s="12">
        <v>9400</v>
      </c>
      <c r="H9" s="12">
        <v>8870</v>
      </c>
      <c r="I9" s="7">
        <v>9150</v>
      </c>
    </row>
    <row r="10" spans="1:13" ht="25" customHeight="1" x14ac:dyDescent="0.35">
      <c r="A10" s="5">
        <v>3</v>
      </c>
      <c r="B10" s="6" t="s">
        <v>42</v>
      </c>
      <c r="C10" s="11" t="s">
        <v>40</v>
      </c>
      <c r="D10" s="7">
        <v>4627</v>
      </c>
      <c r="E10" s="7">
        <v>4884</v>
      </c>
      <c r="F10" s="7">
        <v>4629</v>
      </c>
      <c r="G10" s="7">
        <v>4821</v>
      </c>
      <c r="H10" s="7">
        <v>4855</v>
      </c>
      <c r="I10" s="7">
        <v>6035</v>
      </c>
      <c r="L10" s="48"/>
    </row>
    <row r="11" spans="1:13" ht="25" customHeight="1" x14ac:dyDescent="0.35">
      <c r="A11" s="5">
        <v>4</v>
      </c>
      <c r="B11" s="6" t="s">
        <v>43</v>
      </c>
      <c r="C11" s="11" t="s">
        <v>21</v>
      </c>
      <c r="D11" s="10" t="s">
        <v>44</v>
      </c>
      <c r="E11" s="10" t="s">
        <v>45</v>
      </c>
      <c r="F11" s="10" t="s">
        <v>46</v>
      </c>
      <c r="G11" s="10" t="s">
        <v>47</v>
      </c>
      <c r="H11" s="10" t="s">
        <v>48</v>
      </c>
      <c r="I11" s="10" t="s">
        <v>49</v>
      </c>
    </row>
    <row r="12" spans="1:13" ht="25" customHeight="1" x14ac:dyDescent="0.35">
      <c r="A12" s="5">
        <v>5</v>
      </c>
      <c r="B12" s="6" t="s">
        <v>50</v>
      </c>
      <c r="C12" s="11" t="s">
        <v>21</v>
      </c>
      <c r="D12" s="10">
        <v>23.35</v>
      </c>
      <c r="E12" s="10">
        <v>22.64</v>
      </c>
      <c r="F12" s="10">
        <v>22.6</v>
      </c>
      <c r="G12" s="10">
        <v>24.16</v>
      </c>
      <c r="H12" s="10">
        <v>26.34</v>
      </c>
      <c r="I12" s="10">
        <v>31.52</v>
      </c>
    </row>
    <row r="13" spans="1:13" ht="25" customHeight="1" x14ac:dyDescent="0.35">
      <c r="A13" s="5">
        <v>6</v>
      </c>
      <c r="B13" s="6" t="s">
        <v>51</v>
      </c>
      <c r="C13" s="11" t="s">
        <v>52</v>
      </c>
      <c r="D13" s="10" t="s">
        <v>53</v>
      </c>
      <c r="E13" s="10" t="s">
        <v>54</v>
      </c>
      <c r="F13" s="10" t="s">
        <v>55</v>
      </c>
      <c r="G13" s="10" t="s">
        <v>56</v>
      </c>
      <c r="H13" s="10" t="s">
        <v>57</v>
      </c>
      <c r="I13" s="10" t="s">
        <v>58</v>
      </c>
      <c r="M13" s="46">
        <v>3</v>
      </c>
    </row>
    <row r="14" spans="1:13" ht="25" customHeight="1" x14ac:dyDescent="0.35">
      <c r="A14" s="5">
        <v>7</v>
      </c>
      <c r="B14" s="6" t="s">
        <v>59</v>
      </c>
      <c r="C14" s="11" t="s">
        <v>52</v>
      </c>
      <c r="D14" s="10">
        <v>112.36</v>
      </c>
      <c r="E14" s="10">
        <v>111.29</v>
      </c>
      <c r="F14" s="10">
        <v>112.35</v>
      </c>
      <c r="G14" s="10">
        <v>112.28</v>
      </c>
      <c r="H14" s="10">
        <v>107.79</v>
      </c>
      <c r="I14" s="10">
        <v>109.23</v>
      </c>
    </row>
    <row r="15" spans="1:13" ht="25" customHeight="1" x14ac:dyDescent="0.35">
      <c r="A15" s="5">
        <v>8</v>
      </c>
      <c r="B15" s="6" t="s">
        <v>60</v>
      </c>
      <c r="C15" s="11" t="s">
        <v>61</v>
      </c>
      <c r="D15" s="10" t="s">
        <v>62</v>
      </c>
      <c r="E15" s="10" t="s">
        <v>63</v>
      </c>
      <c r="F15" s="10" t="s">
        <v>64</v>
      </c>
      <c r="G15" s="10" t="s">
        <v>65</v>
      </c>
      <c r="H15" s="10" t="s">
        <v>66</v>
      </c>
      <c r="I15" s="10" t="s">
        <v>67</v>
      </c>
    </row>
    <row r="16" spans="1:13" ht="25" customHeight="1" x14ac:dyDescent="0.35">
      <c r="A16" s="5">
        <v>9</v>
      </c>
      <c r="B16" s="6" t="s">
        <v>68</v>
      </c>
      <c r="C16" s="11" t="s">
        <v>61</v>
      </c>
      <c r="D16" s="10">
        <v>15.56</v>
      </c>
      <c r="E16" s="10">
        <v>16.55</v>
      </c>
      <c r="F16" s="10">
        <v>15.88</v>
      </c>
      <c r="G16" s="10">
        <v>15.4</v>
      </c>
      <c r="H16" s="10">
        <v>14.22</v>
      </c>
      <c r="I16" s="10">
        <v>14.88</v>
      </c>
    </row>
    <row r="17" spans="1:10" ht="25" customHeight="1" x14ac:dyDescent="0.35">
      <c r="A17" s="5">
        <v>10</v>
      </c>
      <c r="B17" s="13" t="s">
        <v>69</v>
      </c>
      <c r="C17" s="11" t="s">
        <v>61</v>
      </c>
      <c r="D17" s="10">
        <v>62.87</v>
      </c>
      <c r="E17" s="10">
        <v>67.88</v>
      </c>
      <c r="F17" s="10">
        <v>65.13</v>
      </c>
      <c r="G17" s="10">
        <v>64.7</v>
      </c>
      <c r="H17" s="9">
        <v>60.54</v>
      </c>
      <c r="I17" s="10">
        <v>62.89</v>
      </c>
    </row>
    <row r="18" spans="1:10" ht="25" customHeight="1" x14ac:dyDescent="0.35">
      <c r="A18" s="5">
        <v>11</v>
      </c>
      <c r="B18" s="6" t="s">
        <v>70</v>
      </c>
      <c r="C18" s="11"/>
      <c r="D18" s="10">
        <v>3.12</v>
      </c>
      <c r="E18" s="10">
        <v>2.65</v>
      </c>
      <c r="F18" s="10">
        <v>3.21</v>
      </c>
      <c r="G18" s="10">
        <v>3.24</v>
      </c>
      <c r="H18" s="10">
        <v>2.9</v>
      </c>
      <c r="I18" s="10">
        <v>2.9</v>
      </c>
    </row>
    <row r="19" spans="1:10" ht="25" customHeight="1" x14ac:dyDescent="0.35">
      <c r="A19" s="5">
        <v>12</v>
      </c>
      <c r="B19" s="6" t="s">
        <v>71</v>
      </c>
      <c r="C19" s="11" t="s">
        <v>40</v>
      </c>
      <c r="D19" s="10">
        <v>8436</v>
      </c>
      <c r="E19" s="10">
        <v>8139</v>
      </c>
      <c r="F19" s="10">
        <v>8732</v>
      </c>
      <c r="G19" s="10">
        <v>8300</v>
      </c>
      <c r="H19" s="10">
        <v>8022</v>
      </c>
      <c r="I19" s="10">
        <v>7896</v>
      </c>
    </row>
    <row r="20" spans="1:10" ht="25" customHeight="1" x14ac:dyDescent="0.35">
      <c r="A20" s="5">
        <v>13</v>
      </c>
      <c r="B20" s="6" t="s">
        <v>72</v>
      </c>
      <c r="C20" s="11" t="s">
        <v>61</v>
      </c>
      <c r="D20" s="10">
        <v>6.63</v>
      </c>
      <c r="E20" s="10">
        <v>6.35</v>
      </c>
      <c r="F20" s="10">
        <v>6.77</v>
      </c>
      <c r="G20" s="10">
        <v>6.41</v>
      </c>
      <c r="H20" s="10">
        <v>6.19</v>
      </c>
      <c r="I20" s="10">
        <v>6.14</v>
      </c>
    </row>
    <row r="21" spans="1:10" ht="25" customHeight="1" x14ac:dyDescent="0.35">
      <c r="A21" s="5">
        <v>14</v>
      </c>
      <c r="B21" s="6" t="s">
        <v>73</v>
      </c>
      <c r="C21" s="11" t="s">
        <v>61</v>
      </c>
      <c r="D21" s="10">
        <v>8.93</v>
      </c>
      <c r="E21" s="10">
        <v>10.199999999999999</v>
      </c>
      <c r="F21" s="10">
        <v>9.11</v>
      </c>
      <c r="G21" s="10">
        <v>8.99</v>
      </c>
      <c r="H21" s="10">
        <v>8.0299999999999994</v>
      </c>
      <c r="I21" s="10">
        <v>8.74</v>
      </c>
    </row>
    <row r="22" spans="1:10" x14ac:dyDescent="0.35">
      <c r="A22" s="8"/>
      <c r="B22" s="49"/>
      <c r="C22" s="110"/>
      <c r="D22" s="110"/>
      <c r="E22" s="110"/>
      <c r="F22" s="110"/>
      <c r="G22" s="110"/>
      <c r="H22" s="110"/>
      <c r="I22" s="110"/>
      <c r="J22" s="110"/>
    </row>
    <row r="23" spans="1:10" x14ac:dyDescent="0.35">
      <c r="A23" s="47"/>
      <c r="B23" s="26"/>
      <c r="C23" s="79"/>
      <c r="D23" s="79"/>
      <c r="E23" s="79"/>
      <c r="F23" s="79"/>
      <c r="G23" s="79"/>
      <c r="H23" s="79"/>
      <c r="I23" s="79"/>
      <c r="J23" s="79"/>
    </row>
    <row r="24" spans="1:10" x14ac:dyDescent="0.35">
      <c r="A24" s="47"/>
      <c r="B24" s="50"/>
      <c r="C24" s="79"/>
      <c r="D24" s="79"/>
      <c r="E24" s="79"/>
      <c r="F24" s="79"/>
      <c r="G24" s="79"/>
      <c r="H24" s="79"/>
      <c r="I24" s="79"/>
      <c r="J24" s="79"/>
    </row>
  </sheetData>
  <mergeCells count="11">
    <mergeCell ref="C22:J22"/>
    <mergeCell ref="C23:J23"/>
    <mergeCell ref="C24:J24"/>
    <mergeCell ref="I1:J1"/>
    <mergeCell ref="A2:B2"/>
    <mergeCell ref="A4:J4"/>
    <mergeCell ref="A5:J5"/>
    <mergeCell ref="A6:A7"/>
    <mergeCell ref="B6:B7"/>
    <mergeCell ref="C6:C7"/>
    <mergeCell ref="D6:J6"/>
  </mergeCells>
  <pageMargins left="0.7" right="0.7" top="0.75" bottom="0.75" header="0.3" footer="0.3"/>
  <pageSetup paperSize="9" scale="95" orientation="landscape" r:id="rId1"/>
  <colBreaks count="1" manualBreakCount="1">
    <brk id="10"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0"/>
  <sheetViews>
    <sheetView zoomScaleNormal="100" workbookViewId="0">
      <selection activeCell="K2" sqref="K2"/>
    </sheetView>
  </sheetViews>
  <sheetFormatPr defaultColWidth="9" defaultRowHeight="15.5" x14ac:dyDescent="0.35"/>
  <cols>
    <col min="1" max="1" width="5.453125" style="46" customWidth="1"/>
    <col min="2" max="2" width="53.54296875" style="46" customWidth="1"/>
    <col min="3" max="3" width="10.7265625" style="46" customWidth="1"/>
    <col min="4" max="4" width="11.26953125" style="46" customWidth="1"/>
    <col min="5" max="5" width="11.81640625" style="46" customWidth="1"/>
    <col min="6" max="6" width="10.81640625" style="46" customWidth="1"/>
    <col min="7" max="7" width="10.26953125" style="46" customWidth="1"/>
    <col min="8" max="8" width="10.453125" style="46" customWidth="1"/>
    <col min="9" max="9" width="11.1796875" style="46" customWidth="1"/>
    <col min="10" max="10" width="8.453125" style="46" customWidth="1"/>
    <col min="11" max="16384" width="9" style="46"/>
  </cols>
  <sheetData>
    <row r="1" spans="1:10" x14ac:dyDescent="0.35">
      <c r="A1" s="51"/>
      <c r="B1" s="61" t="s">
        <v>167</v>
      </c>
      <c r="H1" s="22"/>
      <c r="I1" s="22"/>
      <c r="J1" s="22"/>
    </row>
    <row r="2" spans="1:10" ht="15.65" x14ac:dyDescent="0.35">
      <c r="A2" s="79"/>
      <c r="B2" s="79"/>
    </row>
    <row r="3" spans="1:10" ht="1.5" customHeight="1" x14ac:dyDescent="0.25">
      <c r="A3" s="47"/>
    </row>
    <row r="4" spans="1:10" ht="32.5" customHeight="1" x14ac:dyDescent="0.35">
      <c r="A4" s="79" t="s">
        <v>170</v>
      </c>
      <c r="B4" s="77"/>
      <c r="C4" s="77"/>
      <c r="D4" s="77"/>
      <c r="E4" s="77"/>
      <c r="F4" s="77"/>
      <c r="G4" s="77"/>
      <c r="H4" s="77"/>
      <c r="I4" s="77"/>
      <c r="J4" s="77"/>
    </row>
    <row r="5" spans="1:10" ht="30.75" customHeight="1" x14ac:dyDescent="0.35">
      <c r="A5" s="116" t="s">
        <v>171</v>
      </c>
      <c r="B5" s="116"/>
      <c r="C5" s="116"/>
      <c r="D5" s="116"/>
      <c r="E5" s="116"/>
      <c r="F5" s="116"/>
      <c r="G5" s="116"/>
      <c r="H5" s="116"/>
      <c r="I5" s="116"/>
      <c r="J5" s="117"/>
    </row>
    <row r="6" spans="1:10" ht="27.75" customHeight="1" x14ac:dyDescent="0.35">
      <c r="A6" s="115" t="s">
        <v>0</v>
      </c>
      <c r="B6" s="115" t="s">
        <v>1</v>
      </c>
      <c r="C6" s="115" t="s">
        <v>25</v>
      </c>
      <c r="D6" s="118" t="s">
        <v>74</v>
      </c>
      <c r="E6" s="119"/>
      <c r="F6" s="119"/>
      <c r="G6" s="119"/>
      <c r="H6" s="119"/>
      <c r="I6" s="120"/>
      <c r="J6" s="57"/>
    </row>
    <row r="7" spans="1:10" ht="27.75" customHeight="1" x14ac:dyDescent="0.35">
      <c r="A7" s="115"/>
      <c r="B7" s="115"/>
      <c r="C7" s="115"/>
      <c r="D7" s="27">
        <v>2014</v>
      </c>
      <c r="E7" s="27">
        <v>2015</v>
      </c>
      <c r="F7" s="27">
        <v>2016</v>
      </c>
      <c r="G7" s="27">
        <v>2017</v>
      </c>
      <c r="H7" s="27">
        <v>2018</v>
      </c>
      <c r="I7" s="27">
        <v>2019</v>
      </c>
      <c r="J7" s="58"/>
    </row>
    <row r="8" spans="1:10" ht="27.75" customHeight="1" x14ac:dyDescent="0.35">
      <c r="A8" s="5">
        <v>1</v>
      </c>
      <c r="B8" s="6" t="s">
        <v>75</v>
      </c>
      <c r="C8" s="11" t="s">
        <v>40</v>
      </c>
      <c r="D8" s="14">
        <v>19305</v>
      </c>
      <c r="E8" s="14">
        <v>24367</v>
      </c>
      <c r="F8" s="14">
        <v>22586</v>
      </c>
      <c r="G8" s="14">
        <v>28018</v>
      </c>
      <c r="H8" s="14">
        <v>25365</v>
      </c>
      <c r="I8" s="14">
        <v>44705</v>
      </c>
      <c r="J8" s="58"/>
    </row>
    <row r="9" spans="1:10" ht="27.75" customHeight="1" x14ac:dyDescent="0.35">
      <c r="A9" s="5">
        <v>2</v>
      </c>
      <c r="B9" s="6" t="s">
        <v>76</v>
      </c>
      <c r="C9" s="11" t="s">
        <v>40</v>
      </c>
      <c r="D9" s="14">
        <v>15075</v>
      </c>
      <c r="E9" s="14">
        <v>14488</v>
      </c>
      <c r="F9" s="14">
        <v>18580</v>
      </c>
      <c r="G9" s="14">
        <v>14153</v>
      </c>
      <c r="H9" s="14">
        <v>13658</v>
      </c>
      <c r="I9" s="14">
        <v>13457</v>
      </c>
    </row>
    <row r="10" spans="1:10" ht="27.75" customHeight="1" x14ac:dyDescent="0.35">
      <c r="A10" s="5">
        <v>3</v>
      </c>
      <c r="B10" s="6" t="s">
        <v>77</v>
      </c>
      <c r="C10" s="11" t="s">
        <v>40</v>
      </c>
      <c r="D10" s="5">
        <v>2442</v>
      </c>
      <c r="E10" s="5">
        <v>2455</v>
      </c>
      <c r="F10" s="5">
        <v>2356</v>
      </c>
      <c r="G10" s="5">
        <v>2964</v>
      </c>
      <c r="H10" s="5">
        <v>5027</v>
      </c>
      <c r="I10" s="5">
        <v>5986</v>
      </c>
    </row>
    <row r="11" spans="1:10" ht="27.75" customHeight="1" x14ac:dyDescent="0.35">
      <c r="A11" s="5">
        <v>4</v>
      </c>
      <c r="B11" s="6" t="s">
        <v>78</v>
      </c>
      <c r="C11" s="11" t="s">
        <v>21</v>
      </c>
      <c r="D11" s="5" t="s">
        <v>79</v>
      </c>
      <c r="E11" s="5" t="s">
        <v>80</v>
      </c>
      <c r="F11" s="5" t="s">
        <v>81</v>
      </c>
      <c r="G11" s="5" t="s">
        <v>82</v>
      </c>
      <c r="H11" s="5" t="s">
        <v>83</v>
      </c>
      <c r="I11" s="5" t="s">
        <v>84</v>
      </c>
    </row>
    <row r="12" spans="1:10" ht="27.75" customHeight="1" x14ac:dyDescent="0.35">
      <c r="A12" s="5">
        <v>5</v>
      </c>
      <c r="B12" s="6" t="s">
        <v>85</v>
      </c>
      <c r="C12" s="11" t="s">
        <v>86</v>
      </c>
      <c r="D12" s="5">
        <v>1401</v>
      </c>
      <c r="E12" s="5">
        <v>1210</v>
      </c>
      <c r="F12" s="5">
        <v>1278</v>
      </c>
      <c r="G12" s="5">
        <v>1150</v>
      </c>
      <c r="H12" s="5">
        <v>7000</v>
      </c>
      <c r="I12" s="5">
        <v>5702</v>
      </c>
    </row>
    <row r="13" spans="1:10" ht="27.75" customHeight="1" x14ac:dyDescent="0.35">
      <c r="A13" s="5">
        <v>6</v>
      </c>
      <c r="B13" s="6" t="s">
        <v>87</v>
      </c>
      <c r="C13" s="11" t="s">
        <v>21</v>
      </c>
      <c r="D13" s="5" t="s">
        <v>88</v>
      </c>
      <c r="E13" s="5" t="s">
        <v>89</v>
      </c>
      <c r="F13" s="5" t="s">
        <v>90</v>
      </c>
      <c r="G13" s="5" t="s">
        <v>91</v>
      </c>
      <c r="H13" s="5" t="s">
        <v>92</v>
      </c>
      <c r="I13" s="5" t="s">
        <v>93</v>
      </c>
    </row>
    <row r="14" spans="1:10" ht="27.75" customHeight="1" x14ac:dyDescent="0.35">
      <c r="A14" s="5">
        <v>7</v>
      </c>
      <c r="B14" s="6" t="s">
        <v>94</v>
      </c>
      <c r="C14" s="11" t="s">
        <v>40</v>
      </c>
      <c r="D14" s="5"/>
      <c r="E14" s="5"/>
      <c r="F14" s="5"/>
      <c r="G14" s="5"/>
      <c r="H14" s="5">
        <v>76722</v>
      </c>
      <c r="I14" s="5">
        <v>53614</v>
      </c>
    </row>
    <row r="15" spans="1:10" ht="27.75" customHeight="1" x14ac:dyDescent="0.35">
      <c r="A15" s="5">
        <v>8</v>
      </c>
      <c r="B15" s="6" t="s">
        <v>95</v>
      </c>
      <c r="C15" s="11" t="s">
        <v>21</v>
      </c>
      <c r="D15" s="5"/>
      <c r="E15" s="5"/>
      <c r="F15" s="5"/>
      <c r="G15" s="5"/>
      <c r="H15" s="5" t="s">
        <v>96</v>
      </c>
      <c r="I15" s="5" t="s">
        <v>97</v>
      </c>
    </row>
    <row r="16" spans="1:10" ht="27.75" customHeight="1" x14ac:dyDescent="0.35">
      <c r="A16" s="5">
        <v>9</v>
      </c>
      <c r="B16" s="6" t="s">
        <v>98</v>
      </c>
      <c r="C16" s="5" t="s">
        <v>21</v>
      </c>
      <c r="D16" s="5" t="s">
        <v>99</v>
      </c>
      <c r="E16" s="5" t="s">
        <v>100</v>
      </c>
      <c r="F16" s="5" t="s">
        <v>101</v>
      </c>
      <c r="G16" s="5" t="s">
        <v>102</v>
      </c>
      <c r="H16" s="5" t="s">
        <v>103</v>
      </c>
      <c r="I16" s="5" t="s">
        <v>104</v>
      </c>
    </row>
    <row r="17" spans="1:9" ht="27.75" customHeight="1" x14ac:dyDescent="0.35">
      <c r="A17" s="5">
        <v>10</v>
      </c>
      <c r="B17" s="6" t="s">
        <v>105</v>
      </c>
      <c r="C17" s="5" t="s">
        <v>21</v>
      </c>
      <c r="D17" s="5">
        <v>21.1</v>
      </c>
      <c r="E17" s="5">
        <v>20.6</v>
      </c>
      <c r="F17" s="5">
        <v>20.100000000000001</v>
      </c>
      <c r="G17" s="5">
        <v>16</v>
      </c>
      <c r="H17" s="5">
        <v>14.5</v>
      </c>
      <c r="I17" s="5">
        <v>14.3</v>
      </c>
    </row>
    <row r="18" spans="1:9" x14ac:dyDescent="0.35">
      <c r="A18" s="8"/>
      <c r="B18" s="49"/>
      <c r="C18" s="60"/>
      <c r="D18" s="60"/>
      <c r="E18" s="60"/>
      <c r="F18" s="60"/>
      <c r="G18" s="60"/>
      <c r="H18" s="60"/>
      <c r="I18" s="60"/>
    </row>
    <row r="19" spans="1:9" x14ac:dyDescent="0.35">
      <c r="A19" s="47"/>
      <c r="B19" s="26"/>
      <c r="C19" s="58"/>
      <c r="D19" s="58"/>
      <c r="E19" s="58"/>
      <c r="F19" s="58"/>
      <c r="G19" s="58"/>
      <c r="H19" s="58"/>
      <c r="I19" s="58"/>
    </row>
    <row r="20" spans="1:9" x14ac:dyDescent="0.35">
      <c r="A20" s="47"/>
      <c r="B20" s="50"/>
      <c r="C20" s="58"/>
      <c r="D20" s="58"/>
      <c r="E20" s="58"/>
      <c r="F20" s="58"/>
      <c r="G20" s="58"/>
      <c r="H20" s="58"/>
      <c r="I20" s="58"/>
    </row>
  </sheetData>
  <mergeCells count="7">
    <mergeCell ref="A2:B2"/>
    <mergeCell ref="A4:J4"/>
    <mergeCell ref="A5:J5"/>
    <mergeCell ref="A6:A7"/>
    <mergeCell ref="B6:B7"/>
    <mergeCell ref="C6:C7"/>
    <mergeCell ref="D6:I6"/>
  </mergeCells>
  <pageMargins left="0.7" right="0.7" top="0.75" bottom="0.75" header="0.3" footer="0.3"/>
  <pageSetup paperSize="9" scale="96" orientation="landscape" r:id="rId1"/>
  <colBreaks count="1" manualBreakCount="1">
    <brk id="10"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1. Văn bản</vt:lpstr>
      <vt:lpstr>2. TC bộ máy</vt:lpstr>
      <vt:lpstr>4.a Chỉ tiêu KHHGĐ</vt:lpstr>
      <vt:lpstr>4b.Chỉ tiêu mức sinh</vt:lpstr>
      <vt:lpstr>4c.Chất lương dân số</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2020-07-07T04:10:25Z</dcterms:modified>
</cp:coreProperties>
</file>