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240" yWindow="135" windowWidth="14880" windowHeight="9105" firstSheet="1" activeTab="8"/>
  </bookViews>
  <sheets>
    <sheet name="PL01.Thu NSNN" sheetId="1" r:id="rId1"/>
    <sheet name="PL02.Chi NSNN" sheetId="9" r:id="rId2"/>
    <sheet name="PL03.QLHC" sheetId="7" r:id="rId3"/>
    <sheet name="PL04.Đào tạo" sheetId="6" r:id="rId4"/>
    <sheet name="PL05.Thu HX" sheetId="10" r:id="rId5"/>
    <sheet name="PL06.HX hưởng" sheetId="5" r:id="rId6"/>
    <sheet name="PL07.Chi HX" sheetId="4" r:id="rId7"/>
    <sheet name="PL08.ODA" sheetId="11" r:id="rId8"/>
    <sheet name="PL09.NSTT 2017" sheetId="12" r:id="rId9"/>
  </sheets>
  <externalReferences>
    <externalReference r:id="rId10"/>
  </externalReferences>
  <definedNames>
    <definedName name="______a1" localSheetId="8" hidden="1">{"'Sheet1'!$L$16"}</definedName>
    <definedName name="______a1" hidden="1">{"'Sheet1'!$L$16"}</definedName>
    <definedName name="______B1" localSheetId="8" hidden="1">{"'Sheet1'!$L$16"}</definedName>
    <definedName name="______B1" hidden="1">{"'Sheet1'!$L$16"}</definedName>
    <definedName name="______ban2" localSheetId="8" hidden="1">{"'Sheet1'!$L$16"}</definedName>
    <definedName name="______ban2" hidden="1">{"'Sheet1'!$L$16"}</definedName>
    <definedName name="______h1" localSheetId="8" hidden="1">{"'Sheet1'!$L$16"}</definedName>
    <definedName name="______h1" hidden="1">{"'Sheet1'!$L$16"}</definedName>
    <definedName name="______hu1" localSheetId="8" hidden="1">{"'Sheet1'!$L$16"}</definedName>
    <definedName name="______hu1" hidden="1">{"'Sheet1'!$L$16"}</definedName>
    <definedName name="______hu2" localSheetId="8" hidden="1">{"'Sheet1'!$L$16"}</definedName>
    <definedName name="______hu2" hidden="1">{"'Sheet1'!$L$16"}</definedName>
    <definedName name="______hu5" localSheetId="8" hidden="1">{"'Sheet1'!$L$16"}</definedName>
    <definedName name="______hu5" hidden="1">{"'Sheet1'!$L$16"}</definedName>
    <definedName name="______hu6" localSheetId="8" hidden="1">{"'Sheet1'!$L$16"}</definedName>
    <definedName name="______hu6" hidden="1">{"'Sheet1'!$L$16"}</definedName>
    <definedName name="______M36" localSheetId="8" hidden="1">{"'Sheet1'!$L$16"}</definedName>
    <definedName name="______M36" hidden="1">{"'Sheet1'!$L$16"}</definedName>
    <definedName name="______PA3" localSheetId="8" hidden="1">{"'Sheet1'!$L$16"}</definedName>
    <definedName name="______PA3" hidden="1">{"'Sheet1'!$L$16"}</definedName>
    <definedName name="______Pl2" localSheetId="8" hidden="1">{"'Sheet1'!$L$16"}</definedName>
    <definedName name="______Pl2" hidden="1">{"'Sheet1'!$L$16"}</definedName>
    <definedName name="______Tru21" localSheetId="8" hidden="1">{"'Sheet1'!$L$16"}</definedName>
    <definedName name="______Tru21" hidden="1">{"'Sheet1'!$L$16"}</definedName>
    <definedName name="_____NSO2" localSheetId="8" hidden="1">{"'Sheet1'!$L$16"}</definedName>
    <definedName name="_____NSO2" hidden="1">{"'Sheet1'!$L$16"}</definedName>
    <definedName name="____a1" localSheetId="8" hidden="1">{"'Sheet1'!$L$16"}</definedName>
    <definedName name="____a1" hidden="1">{"'Sheet1'!$L$16"}</definedName>
    <definedName name="____B1" localSheetId="8" hidden="1">{"'Sheet1'!$L$16"}</definedName>
    <definedName name="____B1" hidden="1">{"'Sheet1'!$L$16"}</definedName>
    <definedName name="____ban2" localSheetId="8" hidden="1">{"'Sheet1'!$L$16"}</definedName>
    <definedName name="____ban2" hidden="1">{"'Sheet1'!$L$16"}</definedName>
    <definedName name="____h1" localSheetId="8" hidden="1">{"'Sheet1'!$L$16"}</definedName>
    <definedName name="____h1" hidden="1">{"'Sheet1'!$L$16"}</definedName>
    <definedName name="____hsm2">1.1289</definedName>
    <definedName name="____hu1" localSheetId="8" hidden="1">{"'Sheet1'!$L$16"}</definedName>
    <definedName name="____hu1" hidden="1">{"'Sheet1'!$L$16"}</definedName>
    <definedName name="____hu2" localSheetId="8" hidden="1">{"'Sheet1'!$L$16"}</definedName>
    <definedName name="____hu2" hidden="1">{"'Sheet1'!$L$16"}</definedName>
    <definedName name="____hu5" localSheetId="8" hidden="1">{"'Sheet1'!$L$16"}</definedName>
    <definedName name="____hu5" hidden="1">{"'Sheet1'!$L$16"}</definedName>
    <definedName name="____hu6" localSheetId="8" hidden="1">{"'Sheet1'!$L$16"}</definedName>
    <definedName name="____hu6" hidden="1">{"'Sheet1'!$L$16"}</definedName>
    <definedName name="____isc1">0.035</definedName>
    <definedName name="____isc2">0.02</definedName>
    <definedName name="____isc3">0.054</definedName>
    <definedName name="____M36" localSheetId="8" hidden="1">{"'Sheet1'!$L$16"}</definedName>
    <definedName name="____M36" hidden="1">{"'Sheet1'!$L$16"}</definedName>
    <definedName name="____PA3" localSheetId="8" hidden="1">{"'Sheet1'!$L$16"}</definedName>
    <definedName name="____PA3" hidden="1">{"'Sheet1'!$L$16"}</definedName>
    <definedName name="____Pl2" localSheetId="8" hidden="1">{"'Sheet1'!$L$16"}</definedName>
    <definedName name="____Pl2" hidden="1">{"'Sheet1'!$L$16"}</definedName>
    <definedName name="____SOC10">0.3456</definedName>
    <definedName name="____SOC8">0.2827</definedName>
    <definedName name="____Sta1">531.877</definedName>
    <definedName name="____Sta2">561.952</definedName>
    <definedName name="____Sta3">712.202</definedName>
    <definedName name="____Sta4">762.202</definedName>
    <definedName name="____Tru21" localSheetId="8" hidden="1">{"'Sheet1'!$L$16"}</definedName>
    <definedName name="____Tru21" hidden="1">{"'Sheet1'!$L$16"}</definedName>
    <definedName name="___a1" localSheetId="8" hidden="1">{"'Sheet1'!$L$16"}</definedName>
    <definedName name="___a1" hidden="1">{"'Sheet1'!$L$16"}</definedName>
    <definedName name="___B1" localSheetId="8" hidden="1">{"'Sheet1'!$L$16"}</definedName>
    <definedName name="___B1" hidden="1">{"'Sheet1'!$L$16"}</definedName>
    <definedName name="___ban2" localSheetId="8" hidden="1">{"'Sheet1'!$L$16"}</definedName>
    <definedName name="___ban2" hidden="1">{"'Sheet1'!$L$16"}</definedName>
    <definedName name="___h1" localSheetId="8" hidden="1">{"'Sheet1'!$L$16"}</definedName>
    <definedName name="___h1" hidden="1">{"'Sheet1'!$L$16"}</definedName>
    <definedName name="___hsm2">1.1289</definedName>
    <definedName name="___hu1" localSheetId="8" hidden="1">{"'Sheet1'!$L$16"}</definedName>
    <definedName name="___hu1" hidden="1">{"'Sheet1'!$L$16"}</definedName>
    <definedName name="___hu2" localSheetId="8" hidden="1">{"'Sheet1'!$L$16"}</definedName>
    <definedName name="___hu2" hidden="1">{"'Sheet1'!$L$16"}</definedName>
    <definedName name="___hu5" localSheetId="8" hidden="1">{"'Sheet1'!$L$16"}</definedName>
    <definedName name="___hu5" hidden="1">{"'Sheet1'!$L$16"}</definedName>
    <definedName name="___hu6" localSheetId="8" hidden="1">{"'Sheet1'!$L$16"}</definedName>
    <definedName name="___hu6" hidden="1">{"'Sheet1'!$L$16"}</definedName>
    <definedName name="___isc1">0.035</definedName>
    <definedName name="___isc2">0.02</definedName>
    <definedName name="___isc3">0.054</definedName>
    <definedName name="___M36" localSheetId="8" hidden="1">{"'Sheet1'!$L$16"}</definedName>
    <definedName name="___M36" hidden="1">{"'Sheet1'!$L$16"}</definedName>
    <definedName name="___NSO2" localSheetId="8" hidden="1">{"'Sheet1'!$L$16"}</definedName>
    <definedName name="___NSO2" hidden="1">{"'Sheet1'!$L$16"}</definedName>
    <definedName name="___PA3" localSheetId="8" hidden="1">{"'Sheet1'!$L$16"}</definedName>
    <definedName name="___PA3" hidden="1">{"'Sheet1'!$L$16"}</definedName>
    <definedName name="___Pl2" localSheetId="8" hidden="1">{"'Sheet1'!$L$16"}</definedName>
    <definedName name="___Pl2" hidden="1">{"'Sheet1'!$L$16"}</definedName>
    <definedName name="___SOC10">0.3456</definedName>
    <definedName name="___SOC8">0.2827</definedName>
    <definedName name="___Sta1">531.877</definedName>
    <definedName name="___Sta2">561.952</definedName>
    <definedName name="___Sta3">712.202</definedName>
    <definedName name="___Sta4">762.202</definedName>
    <definedName name="___Tru21" localSheetId="8" hidden="1">{"'Sheet1'!$L$16"}</definedName>
    <definedName name="___Tru21" hidden="1">{"'Sheet1'!$L$16"}</definedName>
    <definedName name="__a1" localSheetId="8" hidden="1">{"'Sheet1'!$L$16"}</definedName>
    <definedName name="__a1" hidden="1">{"'Sheet1'!$L$16"}</definedName>
    <definedName name="__B1" localSheetId="8" hidden="1">{"'Sheet1'!$L$16"}</definedName>
    <definedName name="__B1" hidden="1">{"'Sheet1'!$L$16"}</definedName>
    <definedName name="__ban2" localSheetId="8" hidden="1">{"'Sheet1'!$L$16"}</definedName>
    <definedName name="__ban2" hidden="1">{"'Sheet1'!$L$16"}</definedName>
    <definedName name="__h1" localSheetId="8" hidden="1">{"'Sheet1'!$L$16"}</definedName>
    <definedName name="__h1" hidden="1">{"'Sheet1'!$L$16"}</definedName>
    <definedName name="__hsm2">1.1289</definedName>
    <definedName name="__hu1" localSheetId="8" hidden="1">{"'Sheet1'!$L$16"}</definedName>
    <definedName name="__hu1" hidden="1">{"'Sheet1'!$L$16"}</definedName>
    <definedName name="__hu2" localSheetId="8" hidden="1">{"'Sheet1'!$L$16"}</definedName>
    <definedName name="__hu2" hidden="1">{"'Sheet1'!$L$16"}</definedName>
    <definedName name="__hu5" localSheetId="8" hidden="1">{"'Sheet1'!$L$16"}</definedName>
    <definedName name="__hu5" hidden="1">{"'Sheet1'!$L$16"}</definedName>
    <definedName name="__hu6" localSheetId="8" hidden="1">{"'Sheet1'!$L$16"}</definedName>
    <definedName name="__hu6" hidden="1">{"'Sheet1'!$L$16"}</definedName>
    <definedName name="__isc1">0.035</definedName>
    <definedName name="__isc2">0.02</definedName>
    <definedName name="__isc3">0.054</definedName>
    <definedName name="__M36" localSheetId="8" hidden="1">{"'Sheet1'!$L$16"}</definedName>
    <definedName name="__M36" hidden="1">{"'Sheet1'!$L$16"}</definedName>
    <definedName name="__NSO2" localSheetId="8" hidden="1">{"'Sheet1'!$L$16"}</definedName>
    <definedName name="__NSO2" hidden="1">{"'Sheet1'!$L$16"}</definedName>
    <definedName name="__PA3" localSheetId="8" hidden="1">{"'Sheet1'!$L$16"}</definedName>
    <definedName name="__PA3" hidden="1">{"'Sheet1'!$L$16"}</definedName>
    <definedName name="__Pl2" localSheetId="8" hidden="1">{"'Sheet1'!$L$16"}</definedName>
    <definedName name="__Pl2" hidden="1">{"'Sheet1'!$L$16"}</definedName>
    <definedName name="__SOC10">0.3456</definedName>
    <definedName name="__SOC8">0.2827</definedName>
    <definedName name="__Sta1">531.877</definedName>
    <definedName name="__Sta2">561.952</definedName>
    <definedName name="__Sta3">712.202</definedName>
    <definedName name="__Sta4">762.202</definedName>
    <definedName name="__Tru21" localSheetId="8" hidden="1">{"'Sheet1'!$L$16"}</definedName>
    <definedName name="__Tru21" hidden="1">{"'Sheet1'!$L$16"}</definedName>
    <definedName name="_40x4">5100</definedName>
    <definedName name="_a1" localSheetId="8" hidden="1">{"'Sheet1'!$L$16"}</definedName>
    <definedName name="_a1" hidden="1">{"'Sheet1'!$L$16"}</definedName>
    <definedName name="_B1" localSheetId="8" hidden="1">{"'Sheet1'!$L$16"}</definedName>
    <definedName name="_B1" hidden="1">{"'Sheet1'!$L$16"}</definedName>
    <definedName name="_ban2" localSheetId="8" hidden="1">{"'Sheet1'!$L$16"}</definedName>
    <definedName name="_ban2" hidden="1">{"'Sheet1'!$L$16"}</definedName>
    <definedName name="_xlnm._FilterDatabase" localSheetId="0" hidden="1">'PL01.Thu NSNN'!$A$4:$D$50</definedName>
    <definedName name="_xlnm._FilterDatabase" localSheetId="7" hidden="1">PL08.ODA!$A$13:$O$45</definedName>
    <definedName name="_xlnm._FilterDatabase" hidden="1">#REF!</definedName>
    <definedName name="_h1" localSheetId="8" hidden="1">{"'Sheet1'!$L$16"}</definedName>
    <definedName name="_h1" hidden="1">{"'Sheet1'!$L$16"}</definedName>
    <definedName name="_hsm2">1.1289</definedName>
    <definedName name="_hu1" localSheetId="8" hidden="1">{"'Sheet1'!$L$16"}</definedName>
    <definedName name="_hu1" hidden="1">{"'Sheet1'!$L$16"}</definedName>
    <definedName name="_hu2" localSheetId="8" hidden="1">{"'Sheet1'!$L$16"}</definedName>
    <definedName name="_hu2" hidden="1">{"'Sheet1'!$L$16"}</definedName>
    <definedName name="_hu5" localSheetId="8" hidden="1">{"'Sheet1'!$L$16"}</definedName>
    <definedName name="_hu5" hidden="1">{"'Sheet1'!$L$16"}</definedName>
    <definedName name="_hu6" localSheetId="8" hidden="1">{"'Sheet1'!$L$16"}</definedName>
    <definedName name="_hu6" hidden="1">{"'Sheet1'!$L$16"}</definedName>
    <definedName name="_isc1">0.035</definedName>
    <definedName name="_isc2">0.02</definedName>
    <definedName name="_isc3">0.054</definedName>
    <definedName name="_M36" localSheetId="8" hidden="1">{"'Sheet1'!$L$16"}</definedName>
    <definedName name="_M36" hidden="1">{"'Sheet1'!$L$16"}</definedName>
    <definedName name="_NSO2" localSheetId="8" hidden="1">{"'Sheet1'!$L$16"}</definedName>
    <definedName name="_NSO2" hidden="1">{"'Sheet1'!$L$16"}</definedName>
    <definedName name="_Order1" hidden="1">255</definedName>
    <definedName name="_Order2" hidden="1">255</definedName>
    <definedName name="_PA3" localSheetId="8" hidden="1">{"'Sheet1'!$L$16"}</definedName>
    <definedName name="_PA3" hidden="1">{"'Sheet1'!$L$16"}</definedName>
    <definedName name="_Pl2" localSheetId="8" hidden="1">{"'Sheet1'!$L$16"}</definedName>
    <definedName name="_Pl2" hidden="1">{"'Sheet1'!$L$16"}</definedName>
    <definedName name="_SOC10">0.3456</definedName>
    <definedName name="_SOC8">0.2827</definedName>
    <definedName name="_Sta1">531.877</definedName>
    <definedName name="_Sta2">561.952</definedName>
    <definedName name="_Sta3">712.202</definedName>
    <definedName name="_Sta4">762.202</definedName>
    <definedName name="_Tru21" localSheetId="8" hidden="1">{"'Sheet1'!$L$16"}</definedName>
    <definedName name="_Tru21" hidden="1">{"'Sheet1'!$L$16"}</definedName>
    <definedName name="a" localSheetId="8" hidden="1">{"'Sheet1'!$L$16"}</definedName>
    <definedName name="a" hidden="1">{"'Sheet1'!$L$16"}</definedName>
    <definedName name="anscount" hidden="1">3</definedName>
    <definedName name="ATGT" localSheetId="8" hidden="1">{"'Sheet1'!$L$16"}</definedName>
    <definedName name="ATGT" hidden="1">{"'Sheet1'!$L$16"}</definedName>
    <definedName name="B.nuamat">7.25</definedName>
    <definedName name="bdd">1.5</definedName>
    <definedName name="Bm">3.5</definedName>
    <definedName name="Bn">6.5</definedName>
    <definedName name="Bulongma">8700</definedName>
    <definedName name="C.doc1">540</definedName>
    <definedName name="C.doc2">740</definedName>
    <definedName name="CACAU">298161</definedName>
    <definedName name="CDTK_tim">31.77</definedName>
    <definedName name="chitietbgiang2" localSheetId="8" hidden="1">{"'Sheet1'!$L$16"}</definedName>
    <definedName name="chitietbgiang2" hidden="1">{"'Sheet1'!$L$16"}</definedName>
    <definedName name="chung">66</definedName>
    <definedName name="CLVC3">0.1</definedName>
    <definedName name="CoCauN" localSheetId="8" hidden="1">{"'Sheet1'!$L$16"}</definedName>
    <definedName name="CoCauN" hidden="1">{"'Sheet1'!$L$16"}</definedName>
    <definedName name="Cotsatma">9726</definedName>
    <definedName name="Cotthepma">9726</definedName>
    <definedName name="CTCT1" localSheetId="8" hidden="1">{"'Sheet1'!$L$16"}</definedName>
    <definedName name="CTCT1" hidden="1">{"'Sheet1'!$L$16"}</definedName>
    <definedName name="dam">78000</definedName>
    <definedName name="DataFilter">[1]!DataFilter</definedName>
    <definedName name="DataSort">[1]!DataSort</definedName>
    <definedName name="DCL_22">12117600</definedName>
    <definedName name="DCL_35">25490000</definedName>
    <definedName name="dđ" localSheetId="8" hidden="1">{"'Sheet1'!$L$16"}</definedName>
    <definedName name="dđ" hidden="1">{"'Sheet1'!$L$16"}</definedName>
    <definedName name="dddem">0.1</definedName>
    <definedName name="docdoc">0.03125</definedName>
    <definedName name="dotcong">1</definedName>
    <definedName name="E.chandoc">8.875</definedName>
    <definedName name="E.PC">10.438</definedName>
    <definedName name="E.PVI">12</definedName>
    <definedName name="FI_12">4820</definedName>
    <definedName name="g" localSheetId="8" hidden="1">{"'Sheet1'!$L$16"}</definedName>
    <definedName name="g" hidden="1">{"'Sheet1'!$L$16"}</definedName>
    <definedName name="GoBack">[1]Sheet1!GoBack</definedName>
    <definedName name="h" localSheetId="8" hidden="1">{"'Sheet1'!$L$16"}</definedName>
    <definedName name="h" hidden="1">{"'Sheet1'!$L$16"}</definedName>
    <definedName name="Hdao">0.3</definedName>
    <definedName name="Hdap">5.2</definedName>
    <definedName name="Heä_soá_laép_xaø_H">1.7</definedName>
    <definedName name="hoc">55000</definedName>
    <definedName name="HSCT3">0.1</definedName>
    <definedName name="HSDN">2.5</definedName>
    <definedName name="HSLXH">1.7</definedName>
    <definedName name="hsm">1.1289</definedName>
    <definedName name="hsn">0.5</definedName>
    <definedName name="hsnc_cau">2.5039</definedName>
    <definedName name="hsnc_cau2">1.626</definedName>
    <definedName name="hsnc_d">1.6356</definedName>
    <definedName name="hsnc_d2">1.6356</definedName>
    <definedName name="hsvl">1</definedName>
    <definedName name="hsvl2">1</definedName>
    <definedName name="htlm" localSheetId="8" hidden="1">{"'Sheet1'!$L$16"}</definedName>
    <definedName name="htlm" hidden="1">{"'Sheet1'!$L$16"}</definedName>
    <definedName name="HTML_CodePage" hidden="1">950</definedName>
    <definedName name="HTML_Control" localSheetId="8" hidden="1">{"'Sheet1'!$L$16"}</definedName>
    <definedName name="HTML_Control" hidden="1">{"'Sheet1'!$L$16"}</definedName>
    <definedName name="HTML_Description" hidden="1">""</definedName>
    <definedName name="HTML_Email" hidden="1">""</definedName>
    <definedName name="HTML_Header" hidden="1">"Sheet1"</definedName>
    <definedName name="HTML_LastUpdate" hidden="1">"2000/9/14"</definedName>
    <definedName name="HTML_LineAfter" hidden="1">FALSE</definedName>
    <definedName name="HTML_LineBefore" hidden="1">FALSE</definedName>
    <definedName name="HTML_Name" hidden="1">"J.C.WONG"</definedName>
    <definedName name="HTML_OBDlg2" hidden="1">TRUE</definedName>
    <definedName name="HTML_OBDlg4" hidden="1">TRUE</definedName>
    <definedName name="HTML_OS" hidden="1">0</definedName>
    <definedName name="HTML_PathFile" hidden="1">"C:\2689\Q\國內\00q3961台化龍德PTA3建造\MyHTML.htm"</definedName>
    <definedName name="HTML_Title" hidden="1">"00Q3961-SUM"</definedName>
    <definedName name="hu" localSheetId="8" hidden="1">{"'Sheet1'!$L$16"}</definedName>
    <definedName name="hu" hidden="1">{"'Sheet1'!$L$16"}</definedName>
    <definedName name="HUU" localSheetId="8" hidden="1">{"'Sheet1'!$L$16"}</definedName>
    <definedName name="HUU" hidden="1">{"'Sheet1'!$L$16"}</definedName>
    <definedName name="huy" localSheetId="8" hidden="1">{"'Sheet1'!$L$16"}</definedName>
    <definedName name="huy" hidden="1">{"'Sheet1'!$L$16"}</definedName>
    <definedName name="j" localSheetId="8" hidden="1">{"'Sheet1'!$L$16"}</definedName>
    <definedName name="j" hidden="1">{"'Sheet1'!$L$16"}</definedName>
    <definedName name="k" localSheetId="8" hidden="1">{"'Sheet1'!$L$16"}</definedName>
    <definedName name="k" hidden="1">{"'Sheet1'!$L$16"}</definedName>
    <definedName name="khac">2</definedName>
    <definedName name="khongtruotgia" localSheetId="8" hidden="1">{"'Sheet1'!$L$16"}</definedName>
    <definedName name="khongtruotgia" hidden="1">{"'Sheet1'!$L$16"}</definedName>
    <definedName name="kien" localSheetId="0">'PL01.Thu NSNN'!$A$1:$D$50</definedName>
    <definedName name="kien" localSheetId="4">'PL05.Thu HX'!$A$1:$O$24</definedName>
    <definedName name="kien" localSheetId="5">'PL06.HX hưởng'!$A$4:$L$38</definedName>
    <definedName name="kien" localSheetId="6">'PL07.Chi HX'!$A$1:$L$27</definedName>
    <definedName name="ksbn" localSheetId="8" hidden="1">{"'Sheet1'!$L$16"}</definedName>
    <definedName name="ksbn" hidden="1">{"'Sheet1'!$L$16"}</definedName>
    <definedName name="kshn" localSheetId="8" hidden="1">{"'Sheet1'!$L$16"}</definedName>
    <definedName name="kshn" hidden="1">{"'Sheet1'!$L$16"}</definedName>
    <definedName name="ksls" localSheetId="8" hidden="1">{"'Sheet1'!$L$16"}</definedName>
    <definedName name="ksls" hidden="1">{"'Sheet1'!$L$16"}</definedName>
    <definedName name="l" localSheetId="8" hidden="1">{"'Sheet1'!$L$16"}</definedName>
    <definedName name="l" hidden="1">{"'Sheet1'!$L$16"}</definedName>
    <definedName name="L63x6">5800</definedName>
    <definedName name="langson" localSheetId="8" hidden="1">{"'Sheet1'!$L$16"}</definedName>
    <definedName name="langson" hidden="1">{"'Sheet1'!$L$16"}</definedName>
    <definedName name="LBS_22">107800000</definedName>
    <definedName name="m" localSheetId="8" hidden="1">{"'Sheet1'!$L$16"}</definedName>
    <definedName name="m" hidden="1">{"'Sheet1'!$L$16"}</definedName>
    <definedName name="mo" localSheetId="8" hidden="1">{"'Sheet1'!$L$16"}</definedName>
    <definedName name="mo" hidden="1">{"'Sheet1'!$L$16"}</definedName>
    <definedName name="moi" localSheetId="8" hidden="1">{"'Sheet1'!$L$16"}</definedName>
    <definedName name="moi" hidden="1">{"'Sheet1'!$L$16"}</definedName>
    <definedName name="n" localSheetId="8" hidden="1">{"'Sheet1'!$L$16"}</definedName>
    <definedName name="n" hidden="1">{"'Sheet1'!$L$16"}</definedName>
    <definedName name="PAIII_" localSheetId="8" hidden="1">{"'Sheet1'!$L$16"}</definedName>
    <definedName name="PAIII_" hidden="1">{"'Sheet1'!$L$16"}</definedName>
    <definedName name="PMS" localSheetId="8" hidden="1">{"'Sheet1'!$L$16"}</definedName>
    <definedName name="PMS" hidden="1">{"'Sheet1'!$L$16"}</definedName>
    <definedName name="_xlnm.Print_Area" localSheetId="0">'PL01.Thu NSNN'!$A$1:$D$52</definedName>
    <definedName name="_xlnm.Print_Area" localSheetId="1">'PL02.Chi NSNN'!$A$1:$F$62</definedName>
    <definedName name="_xlnm.Print_Area" localSheetId="4">'PL05.Thu HX'!$A$1:$O$22</definedName>
    <definedName name="_xlnm.Print_Area" localSheetId="5">'PL06.HX hưởng'!$A$1:$L$23</definedName>
    <definedName name="_xlnm.Print_Area" localSheetId="6">'PL07.Chi HX'!$A$1:$K$25</definedName>
    <definedName name="_xlnm.Print_Area" localSheetId="7">PL08.ODA!$A$1:$P$45</definedName>
    <definedName name="_xlnm.Print_Area" localSheetId="8">'PL09.NSTT 2017'!$A$1:$I$294</definedName>
    <definedName name="_xlnm.Print_Area">#REF!</definedName>
    <definedName name="_xlnm.Print_Titles" localSheetId="0">'PL01.Thu NSNN'!$8:$11</definedName>
    <definedName name="_xlnm.Print_Titles" localSheetId="1">'PL02.Chi NSNN'!$8:$10</definedName>
    <definedName name="_xlnm.Print_Titles" localSheetId="2">PL03.QLHC!$8:$11</definedName>
    <definedName name="_xlnm.Print_Titles" localSheetId="3">'PL04.Đào tạo'!$8:$11</definedName>
    <definedName name="_xlnm.Print_Titles" localSheetId="6">'PL07.Chi HX'!$8:$11</definedName>
    <definedName name="_xlnm.Print_Titles" localSheetId="7">PL08.ODA!$8:$13</definedName>
    <definedName name="_xlnm.Print_Titles" localSheetId="8">'PL09.NSTT 2017'!$8:$12</definedName>
    <definedName name="_xlnm.Print_Titles">#N/A</definedName>
    <definedName name="rate">14000</definedName>
    <definedName name="S.dinh">640</definedName>
    <definedName name="Spanner_Auto_File">"C:\My Documents\tinh cdo.x2a"</definedName>
    <definedName name="t" localSheetId="8" hidden="1">{"'Sheet1'!$L$16"}</definedName>
    <definedName name="t" hidden="1">{"'Sheet1'!$L$16"}</definedName>
    <definedName name="Tang">100</definedName>
    <definedName name="TaxTV">10%</definedName>
    <definedName name="TaxXL">5%</definedName>
    <definedName name="tha" localSheetId="8" hidden="1">{"'Sheet1'!$L$16"}</definedName>
    <definedName name="tha" hidden="1">{"'Sheet1'!$L$16"}</definedName>
    <definedName name="thepma">10500</definedName>
    <definedName name="thue">6</definedName>
    <definedName name="Tiepdiama">9500</definedName>
    <definedName name="ttttt" localSheetId="8" hidden="1">{"'Sheet1'!$L$16"}</definedName>
    <definedName name="ttttt" hidden="1">{"'Sheet1'!$L$16"}</definedName>
    <definedName name="TTTTTTTTT" localSheetId="8" hidden="1">{"'Sheet1'!$L$16"}</definedName>
    <definedName name="TTTTTTTTT" hidden="1">{"'Sheet1'!$L$16"}</definedName>
    <definedName name="ttttttttttt" localSheetId="8" hidden="1">{"'Sheet1'!$L$16"}</definedName>
    <definedName name="ttttttttttt" hidden="1">{"'Sheet1'!$L$16"}</definedName>
    <definedName name="tuyennhanh" localSheetId="8" hidden="1">{"'Sheet1'!$L$16"}</definedName>
    <definedName name="tuyennhanh" hidden="1">{"'Sheet1'!$L$16"}</definedName>
    <definedName name="u" localSheetId="8" hidden="1">{"'Sheet1'!$L$16"}</definedName>
    <definedName name="u" hidden="1">{"'Sheet1'!$L$16"}</definedName>
    <definedName name="ư" localSheetId="8" hidden="1">{"'Sheet1'!$L$16"}</definedName>
    <definedName name="ư" hidden="1">{"'Sheet1'!$L$16"}</definedName>
    <definedName name="v" localSheetId="8" hidden="1">{"'Sheet1'!$L$16"}</definedName>
    <definedName name="v" hidden="1">{"'Sheet1'!$L$16"}</definedName>
    <definedName name="VAÄT_LIEÄU">"nhandongia"</definedName>
    <definedName name="vcoto" localSheetId="8" hidden="1">{"'Sheet1'!$L$16"}</definedName>
    <definedName name="vcoto" hidden="1">{"'Sheet1'!$L$16"}</definedName>
    <definedName name="Viet" localSheetId="8" hidden="1">{"'Sheet1'!$L$16"}</definedName>
    <definedName name="Viet" hidden="1">{"'Sheet1'!$L$16"}</definedName>
    <definedName name="WIRE1">5</definedName>
    <definedName name="XBCNCKT">5600</definedName>
    <definedName name="XCCT">0.5</definedName>
    <definedName name="xls" localSheetId="8" hidden="1">{"'Sheet1'!$L$16"}</definedName>
    <definedName name="xls" hidden="1">{"'Sheet1'!$L$16"}</definedName>
    <definedName name="xlttbninh" localSheetId="8" hidden="1">{"'Sheet1'!$L$16"}</definedName>
    <definedName name="xlttbninh" hidden="1">{"'Sheet1'!$L$16"}</definedName>
    <definedName name="XTKKTTC">7500</definedName>
  </definedNames>
  <calcPr calcId="145621"/>
</workbook>
</file>

<file path=xl/calcChain.xml><?xml version="1.0" encoding="utf-8"?>
<calcChain xmlns="http://schemas.openxmlformats.org/spreadsheetml/2006/main">
  <c r="H13" i="12" l="1"/>
  <c r="I39" i="7" l="1"/>
  <c r="D20" i="7"/>
  <c r="C11" i="6" l="1"/>
  <c r="D11" i="6"/>
  <c r="E11" i="6"/>
  <c r="F11" i="6"/>
  <c r="G11" i="6"/>
  <c r="J169" i="7" l="1"/>
  <c r="H169" i="7"/>
  <c r="G169" i="7"/>
  <c r="F169" i="7"/>
  <c r="E169" i="7"/>
  <c r="D169" i="7"/>
  <c r="H146" i="7"/>
  <c r="G146" i="7"/>
  <c r="F146" i="7"/>
  <c r="E146" i="7"/>
  <c r="D146" i="7"/>
  <c r="J115" i="7"/>
  <c r="H115" i="7"/>
  <c r="G115" i="7"/>
  <c r="F115" i="7"/>
  <c r="E115" i="7"/>
  <c r="D115" i="7"/>
  <c r="J106" i="7"/>
  <c r="H106" i="7"/>
  <c r="G106" i="7"/>
  <c r="F106" i="7"/>
  <c r="E106" i="7"/>
  <c r="D106" i="7"/>
  <c r="J67" i="7"/>
  <c r="H67" i="7"/>
  <c r="G67" i="7"/>
  <c r="F67" i="7"/>
  <c r="E67" i="7"/>
  <c r="H41" i="7"/>
  <c r="G41" i="7"/>
  <c r="F41" i="7"/>
  <c r="E41" i="7"/>
  <c r="I188" i="7"/>
  <c r="I187" i="7"/>
  <c r="I186" i="7"/>
  <c r="I185" i="7"/>
  <c r="I184" i="7"/>
  <c r="I183" i="7"/>
  <c r="I182" i="7"/>
  <c r="I181" i="7"/>
  <c r="I180" i="7"/>
  <c r="I179" i="7"/>
  <c r="I178" i="7"/>
  <c r="I177" i="7"/>
  <c r="I176" i="7"/>
  <c r="I175" i="7"/>
  <c r="I174" i="7"/>
  <c r="I173" i="7"/>
  <c r="I172" i="7"/>
  <c r="I171" i="7"/>
  <c r="I170" i="7"/>
  <c r="I168" i="7"/>
  <c r="I167" i="7"/>
  <c r="I166" i="7"/>
  <c r="I165" i="7"/>
  <c r="I164" i="7"/>
  <c r="I163" i="7"/>
  <c r="I162" i="7"/>
  <c r="I161" i="7"/>
  <c r="I160" i="7"/>
  <c r="I159" i="7"/>
  <c r="I158" i="7"/>
  <c r="I157" i="7"/>
  <c r="I156" i="7"/>
  <c r="I155" i="7"/>
  <c r="I154" i="7"/>
  <c r="I153" i="7"/>
  <c r="I152" i="7"/>
  <c r="I151" i="7"/>
  <c r="I150" i="7"/>
  <c r="I149" i="7"/>
  <c r="I148" i="7"/>
  <c r="I147" i="7"/>
  <c r="I145" i="7"/>
  <c r="I144" i="7"/>
  <c r="I143" i="7"/>
  <c r="I142" i="7"/>
  <c r="I141" i="7"/>
  <c r="I140" i="7"/>
  <c r="I139" i="7"/>
  <c r="I138" i="7"/>
  <c r="I137" i="7"/>
  <c r="I136" i="7"/>
  <c r="I135" i="7"/>
  <c r="I134" i="7"/>
  <c r="I133" i="7"/>
  <c r="I132" i="7"/>
  <c r="I131" i="7"/>
  <c r="I130" i="7"/>
  <c r="I129" i="7"/>
  <c r="I128" i="7"/>
  <c r="I127" i="7"/>
  <c r="I126" i="7"/>
  <c r="I125" i="7"/>
  <c r="I124" i="7"/>
  <c r="I123" i="7"/>
  <c r="I122" i="7"/>
  <c r="I121" i="7"/>
  <c r="I120" i="7"/>
  <c r="I119" i="7"/>
  <c r="I118" i="7"/>
  <c r="I117" i="7"/>
  <c r="I116" i="7"/>
  <c r="I114" i="7"/>
  <c r="I113" i="7"/>
  <c r="I112" i="7"/>
  <c r="I111" i="7"/>
  <c r="I110" i="7"/>
  <c r="I109" i="7"/>
  <c r="I108" i="7"/>
  <c r="I107" i="7"/>
  <c r="I104" i="7"/>
  <c r="I103" i="7"/>
  <c r="I102" i="7"/>
  <c r="I101" i="7"/>
  <c r="I100" i="7"/>
  <c r="I99" i="7"/>
  <c r="I98" i="7"/>
  <c r="I97" i="7"/>
  <c r="I96" i="7"/>
  <c r="I95" i="7"/>
  <c r="I94" i="7"/>
  <c r="I93" i="7"/>
  <c r="I92" i="7"/>
  <c r="I91" i="7"/>
  <c r="I90" i="7"/>
  <c r="I89" i="7"/>
  <c r="I88" i="7"/>
  <c r="I87" i="7"/>
  <c r="I86" i="7"/>
  <c r="I85" i="7"/>
  <c r="I84" i="7"/>
  <c r="I83" i="7"/>
  <c r="I82" i="7"/>
  <c r="I81" i="7"/>
  <c r="I80" i="7"/>
  <c r="I79" i="7"/>
  <c r="I78" i="7"/>
  <c r="I77" i="7"/>
  <c r="I76" i="7"/>
  <c r="I75" i="7"/>
  <c r="I74" i="7"/>
  <c r="I73" i="7"/>
  <c r="I72" i="7"/>
  <c r="I71" i="7"/>
  <c r="I70" i="7"/>
  <c r="I69" i="7"/>
  <c r="I68" i="7"/>
  <c r="I66" i="7"/>
  <c r="I65" i="7"/>
  <c r="I64" i="7"/>
  <c r="D63" i="7"/>
  <c r="D41" i="7" s="1"/>
  <c r="D11" i="7" s="1"/>
  <c r="I62" i="7"/>
  <c r="I61" i="7"/>
  <c r="I60" i="7"/>
  <c r="I59" i="7"/>
  <c r="I58" i="7"/>
  <c r="I57" i="7"/>
  <c r="I56" i="7"/>
  <c r="I55" i="7"/>
  <c r="I54" i="7"/>
  <c r="I53" i="7"/>
  <c r="I52" i="7"/>
  <c r="I51" i="7"/>
  <c r="I50" i="7"/>
  <c r="I49" i="7"/>
  <c r="I48" i="7"/>
  <c r="I47" i="7"/>
  <c r="I46" i="7"/>
  <c r="I45" i="7"/>
  <c r="I44" i="7"/>
  <c r="I43" i="7"/>
  <c r="I42" i="7"/>
  <c r="I40" i="7"/>
  <c r="I38" i="7"/>
  <c r="I37" i="7"/>
  <c r="I36" i="7"/>
  <c r="I35" i="7"/>
  <c r="I34" i="7"/>
  <c r="I33" i="7"/>
  <c r="I32" i="7"/>
  <c r="I31" i="7"/>
  <c r="I30" i="7"/>
  <c r="I29" i="7"/>
  <c r="I28" i="7"/>
  <c r="I27" i="7"/>
  <c r="I26" i="7"/>
  <c r="I25" i="7"/>
  <c r="I24" i="7"/>
  <c r="I23" i="7"/>
  <c r="I22" i="7"/>
  <c r="I21" i="7"/>
  <c r="I20" i="7"/>
  <c r="I19" i="7"/>
  <c r="I18" i="7"/>
  <c r="I17" i="7"/>
  <c r="I16" i="7"/>
  <c r="I15" i="7"/>
  <c r="I14" i="7"/>
  <c r="I13" i="7"/>
  <c r="D105" i="7"/>
  <c r="D67" i="7" s="1"/>
  <c r="I63" i="7" l="1"/>
  <c r="I169" i="7"/>
  <c r="I105" i="7"/>
  <c r="I106" i="7"/>
  <c r="I146" i="7"/>
  <c r="I115" i="7"/>
  <c r="I67" i="7"/>
  <c r="I41" i="7"/>
  <c r="D10" i="7"/>
  <c r="C169" i="7" l="1"/>
  <c r="C115" i="7"/>
  <c r="C106" i="7"/>
  <c r="C67" i="7"/>
  <c r="J12" i="7"/>
  <c r="I12" i="7"/>
  <c r="I11" i="7" s="1"/>
  <c r="H12" i="7"/>
  <c r="H11" i="7" s="1"/>
  <c r="H10" i="7" s="1"/>
  <c r="G12" i="7"/>
  <c r="G11" i="7" s="1"/>
  <c r="G10" i="7" s="1"/>
  <c r="F12" i="7"/>
  <c r="F11" i="7" s="1"/>
  <c r="F10" i="7" s="1"/>
  <c r="E12" i="7"/>
  <c r="E11" i="7" s="1"/>
  <c r="C12" i="7"/>
  <c r="I10" i="7" l="1"/>
  <c r="E10" i="7"/>
  <c r="H90" i="6" l="1"/>
  <c r="H89" i="6"/>
  <c r="H88" i="6"/>
  <c r="H87" i="6"/>
  <c r="H86" i="6"/>
  <c r="H85" i="6"/>
  <c r="H84" i="6"/>
  <c r="H83" i="6"/>
  <c r="H82" i="6"/>
  <c r="H81" i="6"/>
  <c r="H80" i="6"/>
  <c r="H79" i="6"/>
  <c r="H78" i="6"/>
  <c r="H77" i="6"/>
  <c r="H76" i="6"/>
  <c r="H75" i="6"/>
  <c r="H74" i="6"/>
  <c r="H73" i="6"/>
  <c r="H72" i="6"/>
  <c r="H71" i="6"/>
  <c r="H70" i="6"/>
  <c r="H69" i="6"/>
  <c r="H68" i="6"/>
  <c r="H67" i="6"/>
  <c r="H66" i="6"/>
  <c r="H65" i="6"/>
  <c r="H63" i="6"/>
  <c r="H62" i="6"/>
  <c r="H61" i="6"/>
  <c r="H60" i="6"/>
  <c r="H59" i="6"/>
  <c r="H58" i="6"/>
  <c r="H57" i="6"/>
  <c r="H56" i="6"/>
  <c r="H55" i="6"/>
  <c r="H54" i="6"/>
  <c r="H53" i="6"/>
  <c r="H52" i="6"/>
  <c r="H51" i="6"/>
  <c r="H50" i="6"/>
  <c r="H49" i="6"/>
  <c r="H48" i="6"/>
  <c r="H47" i="6"/>
  <c r="H46" i="6"/>
  <c r="H44" i="6"/>
  <c r="H43" i="6"/>
  <c r="H15" i="6"/>
  <c r="H16" i="6"/>
  <c r="C20" i="9" l="1"/>
  <c r="C19" i="9"/>
  <c r="C18" i="9"/>
  <c r="C17" i="9"/>
  <c r="C16" i="9"/>
  <c r="C14" i="9"/>
  <c r="C13" i="9"/>
  <c r="C59" i="9"/>
  <c r="C48" i="9"/>
  <c r="H22" i="5" l="1"/>
  <c r="F24" i="4"/>
  <c r="O22" i="10" l="1"/>
  <c r="N22" i="10"/>
  <c r="M22" i="10"/>
  <c r="L22" i="10"/>
  <c r="K22" i="10"/>
  <c r="J22" i="10"/>
  <c r="I22" i="10"/>
  <c r="H22" i="10"/>
  <c r="G22" i="10"/>
  <c r="F22" i="10"/>
  <c r="E22" i="10"/>
  <c r="D22" i="10"/>
  <c r="C21" i="10"/>
  <c r="C20" i="10"/>
  <c r="C19" i="10"/>
  <c r="C18" i="10"/>
  <c r="C17" i="10"/>
  <c r="C16" i="10"/>
  <c r="C15" i="10"/>
  <c r="C14" i="10"/>
  <c r="C13" i="10"/>
  <c r="C12" i="10"/>
  <c r="C11" i="10"/>
  <c r="C10" i="10"/>
  <c r="A10" i="10"/>
  <c r="A11" i="10" s="1"/>
  <c r="A12" i="10" s="1"/>
  <c r="A13" i="10" s="1"/>
  <c r="A14" i="10" s="1"/>
  <c r="A15" i="10" s="1"/>
  <c r="A16" i="10" s="1"/>
  <c r="A17" i="10" s="1"/>
  <c r="A18" i="10" s="1"/>
  <c r="A19" i="10" s="1"/>
  <c r="A20" i="10" s="1"/>
  <c r="A21" i="10" s="1"/>
  <c r="C9" i="10"/>
  <c r="C22" i="10" l="1"/>
  <c r="D17" i="4" l="1"/>
  <c r="K25" i="4"/>
  <c r="J25" i="4"/>
  <c r="G25" i="4"/>
  <c r="H24" i="4"/>
  <c r="H23" i="4"/>
  <c r="H22" i="4"/>
  <c r="H21" i="4"/>
  <c r="H20" i="4"/>
  <c r="H19" i="4"/>
  <c r="H18" i="4"/>
  <c r="H17" i="4"/>
  <c r="H16" i="4"/>
  <c r="H15" i="4"/>
  <c r="H14" i="4"/>
  <c r="H13" i="4"/>
  <c r="A13" i="4"/>
  <c r="A14" i="4" s="1"/>
  <c r="A15" i="4" s="1"/>
  <c r="A16" i="4" s="1"/>
  <c r="A17" i="4" s="1"/>
  <c r="A18" i="4" s="1"/>
  <c r="A19" i="4" s="1"/>
  <c r="A20" i="4" s="1"/>
  <c r="A21" i="4" s="1"/>
  <c r="A22" i="4" s="1"/>
  <c r="A23" i="4" s="1"/>
  <c r="A24" i="4" s="1"/>
  <c r="H12" i="4"/>
  <c r="A11" i="5"/>
  <c r="A12" i="5" s="1"/>
  <c r="A13" i="5" s="1"/>
  <c r="A14" i="5" s="1"/>
  <c r="A15" i="5" s="1"/>
  <c r="A16" i="5" s="1"/>
  <c r="A17" i="5" s="1"/>
  <c r="A18" i="5" s="1"/>
  <c r="A19" i="5" s="1"/>
  <c r="A20" i="5" s="1"/>
  <c r="A21" i="5" s="1"/>
  <c r="A22" i="5" s="1"/>
  <c r="F23" i="5"/>
  <c r="C23" i="5"/>
  <c r="D22" i="4" l="1"/>
  <c r="C22" i="4" s="1"/>
  <c r="D15" i="4"/>
  <c r="C15" i="4" s="1"/>
  <c r="D16" i="4"/>
  <c r="D13" i="4"/>
  <c r="C13" i="4" s="1"/>
  <c r="D14" i="4"/>
  <c r="C14" i="4" s="1"/>
  <c r="D21" i="4"/>
  <c r="D19" i="4"/>
  <c r="C19" i="4" s="1"/>
  <c r="D20" i="4"/>
  <c r="C20" i="4" s="1"/>
  <c r="D18" i="4"/>
  <c r="C18" i="4" s="1"/>
  <c r="H25" i="4"/>
  <c r="C16" i="4"/>
  <c r="D23" i="4"/>
  <c r="C23" i="4" s="1"/>
  <c r="C17" i="4"/>
  <c r="C21" i="4"/>
  <c r="D24" i="4"/>
  <c r="C24" i="4" s="1"/>
  <c r="E25" i="4"/>
  <c r="F25" i="4"/>
  <c r="I25" i="4"/>
  <c r="I23" i="5"/>
  <c r="L12" i="5"/>
  <c r="L13" i="5"/>
  <c r="L15" i="5"/>
  <c r="L16" i="5"/>
  <c r="L17" i="5"/>
  <c r="L18" i="5"/>
  <c r="L19" i="5"/>
  <c r="L20" i="5"/>
  <c r="K19" i="5"/>
  <c r="G19" i="5"/>
  <c r="K13" i="5"/>
  <c r="G13" i="5"/>
  <c r="G21" i="5"/>
  <c r="K21" i="5"/>
  <c r="K17" i="5"/>
  <c r="G17" i="5"/>
  <c r="K11" i="5"/>
  <c r="G11" i="5"/>
  <c r="G15" i="5"/>
  <c r="K15" i="5"/>
  <c r="D11" i="5"/>
  <c r="L11" i="5"/>
  <c r="D13" i="5"/>
  <c r="D15" i="5"/>
  <c r="D17" i="5"/>
  <c r="D19" i="5"/>
  <c r="D21" i="5"/>
  <c r="L21" i="5"/>
  <c r="E23" i="5"/>
  <c r="D10" i="5"/>
  <c r="K10" i="5"/>
  <c r="L10" i="5"/>
  <c r="D12" i="5"/>
  <c r="G12" i="5"/>
  <c r="D14" i="5"/>
  <c r="G14" i="5"/>
  <c r="L14" i="5"/>
  <c r="D16" i="5"/>
  <c r="G16" i="5"/>
  <c r="D18" i="5"/>
  <c r="G18" i="5"/>
  <c r="D20" i="5"/>
  <c r="G20" i="5"/>
  <c r="D22" i="5"/>
  <c r="G22" i="5"/>
  <c r="L22" i="5"/>
  <c r="J19" i="5" l="1"/>
  <c r="J13" i="5"/>
  <c r="J17" i="5"/>
  <c r="J15" i="5"/>
  <c r="D12" i="4"/>
  <c r="K16" i="5"/>
  <c r="J16" i="5" s="1"/>
  <c r="K18" i="5"/>
  <c r="J18" i="5" s="1"/>
  <c r="J10" i="5"/>
  <c r="D23" i="5"/>
  <c r="G10" i="5"/>
  <c r="G23" i="5" s="1"/>
  <c r="H23" i="5"/>
  <c r="J11" i="5"/>
  <c r="K12" i="5"/>
  <c r="J12" i="5" s="1"/>
  <c r="K20" i="5"/>
  <c r="J20" i="5" s="1"/>
  <c r="K14" i="5"/>
  <c r="J14" i="5" s="1"/>
  <c r="L23" i="5"/>
  <c r="K22" i="5"/>
  <c r="J22" i="5" s="1"/>
  <c r="J21" i="5"/>
  <c r="C12" i="4" l="1"/>
  <c r="C25" i="4" s="1"/>
  <c r="D25" i="4"/>
  <c r="K23" i="5"/>
  <c r="J23" i="5"/>
  <c r="H64" i="6" l="1"/>
  <c r="H45" i="6"/>
  <c r="H42" i="6"/>
  <c r="H41" i="6"/>
  <c r="I38" i="6"/>
  <c r="H38" i="6"/>
  <c r="I35" i="6"/>
  <c r="H35" i="6"/>
  <c r="I32" i="6"/>
  <c r="H32" i="6"/>
  <c r="I27" i="6"/>
  <c r="H24" i="6"/>
  <c r="I22" i="6"/>
  <c r="I17" i="6"/>
  <c r="H13" i="6"/>
  <c r="J161" i="7"/>
  <c r="J146" i="7" s="1"/>
  <c r="C161" i="7"/>
  <c r="C146" i="7" s="1"/>
  <c r="J63" i="7"/>
  <c r="J41" i="7" s="1"/>
  <c r="J11" i="7" s="1"/>
  <c r="C63" i="7"/>
  <c r="C41" i="7" s="1"/>
  <c r="C11" i="7" s="1"/>
  <c r="I11" i="6" l="1"/>
  <c r="J10" i="7"/>
  <c r="H23" i="6"/>
  <c r="H22" i="6" s="1"/>
  <c r="H25" i="6" s="1"/>
  <c r="H19" i="6"/>
  <c r="H28" i="6"/>
  <c r="H29" i="6"/>
  <c r="H18" i="6"/>
  <c r="H14" i="6"/>
  <c r="C10" i="7"/>
  <c r="H36" i="6"/>
  <c r="H33" i="6"/>
  <c r="H39" i="6"/>
  <c r="H17" i="6" l="1"/>
  <c r="H20" i="6" s="1"/>
  <c r="H27" i="6"/>
  <c r="H30" i="6" s="1"/>
  <c r="H11" i="6" l="1"/>
  <c r="H12" i="6"/>
  <c r="B42" i="1" l="1"/>
  <c r="D12" i="9" l="1"/>
  <c r="E12" i="9" l="1"/>
  <c r="F12" i="9"/>
  <c r="C12" i="9" l="1"/>
  <c r="C58" i="9" l="1"/>
  <c r="C57" i="9" l="1"/>
  <c r="C45" i="9"/>
  <c r="C44" i="9"/>
  <c r="C42" i="9"/>
  <c r="C41" i="9"/>
  <c r="C40" i="9"/>
  <c r="C39" i="9"/>
  <c r="C38" i="9"/>
  <c r="C37" i="9"/>
  <c r="C36" i="9"/>
  <c r="C35" i="9"/>
  <c r="C28" i="9"/>
  <c r="C46" i="9" l="1"/>
  <c r="C43" i="9" l="1"/>
  <c r="F22" i="9" l="1"/>
  <c r="F11" i="9" s="1"/>
  <c r="C60" i="9" l="1"/>
  <c r="C56" i="9"/>
  <c r="C55" i="9"/>
  <c r="C54" i="9"/>
  <c r="C53" i="9"/>
  <c r="C52" i="9"/>
  <c r="C51" i="9"/>
  <c r="C50" i="9"/>
  <c r="C49" i="9"/>
  <c r="C47" i="9"/>
  <c r="C33" i="9" l="1"/>
  <c r="C32" i="9"/>
  <c r="C27" i="9"/>
  <c r="C26" i="9"/>
  <c r="C25" i="9"/>
  <c r="C34" i="9" l="1"/>
  <c r="C30" i="9" l="1"/>
  <c r="E22" i="9" l="1"/>
  <c r="E11" i="9" s="1"/>
  <c r="C31" i="9" l="1"/>
  <c r="C29" i="9" l="1"/>
  <c r="B16" i="1" l="1"/>
  <c r="B17" i="1"/>
  <c r="B18" i="1"/>
  <c r="B19" i="1"/>
  <c r="B20" i="1"/>
  <c r="B21" i="1"/>
  <c r="B22" i="1"/>
  <c r="B23" i="1"/>
  <c r="B24" i="1"/>
  <c r="B25" i="1"/>
  <c r="B26" i="1"/>
  <c r="B27" i="1"/>
  <c r="B28" i="1"/>
  <c r="B29" i="1"/>
  <c r="B15" i="1"/>
  <c r="C30" i="1" l="1"/>
  <c r="C24" i="9" l="1"/>
  <c r="D22" i="9"/>
  <c r="C42" i="1"/>
  <c r="C39" i="1" s="1"/>
  <c r="D30" i="1" l="1"/>
  <c r="D14" i="1"/>
  <c r="D13" i="1" s="1"/>
  <c r="D12" i="1" s="1"/>
  <c r="D39" i="1"/>
  <c r="C14" i="1"/>
  <c r="C13" i="1" s="1"/>
  <c r="C12" i="1" s="1"/>
  <c r="B40" i="1"/>
  <c r="B39" i="1" s="1"/>
  <c r="D36" i="1" l="1"/>
  <c r="D50" i="1" s="1"/>
  <c r="B14" i="1"/>
  <c r="B30" i="1"/>
  <c r="C36" i="1"/>
  <c r="B13" i="1" l="1"/>
  <c r="B12" i="1" l="1"/>
  <c r="B36" i="1" l="1"/>
  <c r="C23" i="9" l="1"/>
  <c r="C22" i="9" s="1"/>
  <c r="C11" i="9" s="1"/>
  <c r="C50" i="1" l="1"/>
  <c r="B50" i="1"/>
  <c r="D11" i="9"/>
</calcChain>
</file>

<file path=xl/comments1.xml><?xml version="1.0" encoding="utf-8"?>
<comments xmlns="http://schemas.openxmlformats.org/spreadsheetml/2006/main">
  <authors>
    <author>Long Thieu</author>
  </authors>
  <commentList>
    <comment ref="H31" authorId="0">
      <text>
        <r>
          <rPr>
            <b/>
            <sz val="9"/>
            <color indexed="81"/>
            <rFont val="Tahoma"/>
            <family val="2"/>
            <charset val="163"/>
          </rPr>
          <t>Long Thieu:</t>
        </r>
        <r>
          <rPr>
            <sz val="9"/>
            <color indexed="81"/>
            <rFont val="Tahoma"/>
            <family val="2"/>
            <charset val="163"/>
          </rPr>
          <t xml:space="preserve">
Thu hồi ứng trước
</t>
        </r>
      </text>
    </comment>
  </commentList>
</comments>
</file>

<file path=xl/sharedStrings.xml><?xml version="1.0" encoding="utf-8"?>
<sst xmlns="http://schemas.openxmlformats.org/spreadsheetml/2006/main" count="1328" uniqueCount="932">
  <si>
    <t>CÁC CHỈ TIÊU</t>
  </si>
  <si>
    <t xml:space="preserve">Tổng số </t>
  </si>
  <si>
    <t>Trong đó</t>
  </si>
  <si>
    <t>Tỉnh thu</t>
  </si>
  <si>
    <t>A</t>
  </si>
  <si>
    <t xml:space="preserve">I- NGÀNH THUẾ THU </t>
  </si>
  <si>
    <t xml:space="preserve">1-Thu từ XNQD  </t>
  </si>
  <si>
    <t xml:space="preserve">         - Thu DN trong nước</t>
  </si>
  <si>
    <t xml:space="preserve">         - Thu từ DN nước ngoài</t>
  </si>
  <si>
    <t>2-Thu CTN và dịch vụ NQD</t>
  </si>
  <si>
    <t>II-THU KHÁC NGÂN SÁCH</t>
  </si>
  <si>
    <t>III-THU TẠI XÃ</t>
  </si>
  <si>
    <t>B- CÁC KHOẢN THU ĐỂ LẠI CHI QUẢN LÝ QUA NSNN</t>
  </si>
  <si>
    <t>Phí môi trường</t>
  </si>
  <si>
    <t xml:space="preserve">Thu từ kết quả chống buôn lậu, xử phạt, tịch thu cấp lại </t>
  </si>
  <si>
    <t xml:space="preserve">Thu từ các hoạt động HCSN, các khoản thu khác </t>
  </si>
  <si>
    <t>Tổng thu NSNN trên địa bàn (A+B+C)</t>
  </si>
  <si>
    <t xml:space="preserve">                * Thu NSĐP </t>
  </si>
  <si>
    <t xml:space="preserve"> D- THU BỔ SUNG TỪ NGÂN SÁCH CẤP TRÊN</t>
  </si>
  <si>
    <t>1. Bổ sung cân đối,CCTL, CĐCS</t>
  </si>
  <si>
    <t xml:space="preserve"> - Bổ sung có MT bằng vốn trong nước</t>
  </si>
  <si>
    <t xml:space="preserve"> - Bổ sung có MT bằng vốn nước ngoài</t>
  </si>
  <si>
    <t>F- THU KẾT DƯ NGÂN SÁCH NĂM TRƯỚC</t>
  </si>
  <si>
    <t>TỔNG THU NSĐP</t>
  </si>
  <si>
    <t>C- THU HẢI QUAN</t>
  </si>
  <si>
    <t>A- NGÀNH THUẾ THU VÀ THU KHÁC NGÂN SÁCH</t>
  </si>
  <si>
    <t>H- CHUYỂN NGUỒN</t>
  </si>
  <si>
    <t>4-Thu cấp quyền sử dụng đất</t>
  </si>
  <si>
    <t>5-Tiền thuê đất, mặt nước</t>
  </si>
  <si>
    <t>6-Lệ phí trước bạ</t>
  </si>
  <si>
    <t>7-Thu phí và lệ phí</t>
  </si>
  <si>
    <t>8-Thu xổ số kiến thiết</t>
  </si>
  <si>
    <t>9-Thuế thu nhập cá nhân</t>
  </si>
  <si>
    <t xml:space="preserve">Chia ra:    * Thu NSTW </t>
  </si>
  <si>
    <t xml:space="preserve">  Trong đó: - Thu phạt ATGT </t>
  </si>
  <si>
    <t>Huyện, xã thu</t>
  </si>
  <si>
    <t>3-Thuế sử dụng đất phi nông nghiệp</t>
  </si>
  <si>
    <t>Thu phí dịch vụ VH, TT, DL</t>
  </si>
  <si>
    <t>2. Bổ sung nguồn thực hiện CCTL</t>
  </si>
  <si>
    <t>TT</t>
  </si>
  <si>
    <t>Chỉ tiêu</t>
  </si>
  <si>
    <t xml:space="preserve">C¸c chØ tiªu </t>
  </si>
  <si>
    <t>Tổng số</t>
  </si>
  <si>
    <t>NS tỉnh</t>
  </si>
  <si>
    <t>NS huyện</t>
  </si>
  <si>
    <t>NS xã</t>
  </si>
  <si>
    <t>TỔNG CHI NSĐP</t>
  </si>
  <si>
    <t>I</t>
  </si>
  <si>
    <t>CHI ĐẦU TƯ PHÁT TRIỂN</t>
  </si>
  <si>
    <t>Chi đầu tư XDCB</t>
  </si>
  <si>
    <t>Trong đó:</t>
  </si>
  <si>
    <t>Chi đầu tư từ nguồn để lại theo chế độ quy định</t>
  </si>
  <si>
    <t>II</t>
  </si>
  <si>
    <t>CHI THƯỜNG XUYÊN</t>
  </si>
  <si>
    <t>Sự nghiệp kinh tế</t>
  </si>
  <si>
    <t>Chi sự nghiệp môi trường</t>
  </si>
  <si>
    <t>Sự nghiệp y tế</t>
  </si>
  <si>
    <t>Sự nghiệp văn hóa, thể thao, du lịch</t>
  </si>
  <si>
    <t>Sự nghiệp phát thanh, truyền hình</t>
  </si>
  <si>
    <t>Sự nghiệp công nghệ thông tin</t>
  </si>
  <si>
    <t>Sự nghiệp khoa học công nghệ</t>
  </si>
  <si>
    <t>Sự nghiệp đảm bảo xã hội</t>
  </si>
  <si>
    <t>Chi quốc phòng, BP, biên giới</t>
  </si>
  <si>
    <t xml:space="preserve">Chi an ninh </t>
  </si>
  <si>
    <t>Chi ĐH, kỷ niệm ngày lễ lớn, kỷ niệm ngành</t>
  </si>
  <si>
    <t>Chi từ kết quả thu được để lại theo chế độ, XP ATGT</t>
  </si>
  <si>
    <t>Hỗ trợ các cơ quan pháp luật (Viện, Tòa, TH án…..)</t>
  </si>
  <si>
    <t>Chính sách tôn giáo</t>
  </si>
  <si>
    <t>DK chính sách mới do tỉnh ban hành</t>
  </si>
  <si>
    <t>Chi khác ngân sách</t>
  </si>
  <si>
    <t>III</t>
  </si>
  <si>
    <t>IV</t>
  </si>
  <si>
    <t>CHI MỘT SỐ NHIỆM VỤ BTC HỖ TRỢ</t>
  </si>
  <si>
    <t>V</t>
  </si>
  <si>
    <t>DỰ PHÒNG NGÂN SÁCH</t>
  </si>
  <si>
    <t>VI</t>
  </si>
  <si>
    <t>CHI BỔ SUNG QUỸ DỰ TRỮ TÀI CHÍNH</t>
  </si>
  <si>
    <t>VII</t>
  </si>
  <si>
    <t>VIII</t>
  </si>
  <si>
    <t>IX</t>
  </si>
  <si>
    <t>X</t>
  </si>
  <si>
    <t>XI</t>
  </si>
  <si>
    <t>TĂNG BIÊN CHẾ HCSN THEO CÁC QĐ UBND TỈNH, KHÁC</t>
  </si>
  <si>
    <t>XII</t>
  </si>
  <si>
    <t>KINH PHÍ CHUẨN BỊ ĐỘNG VIÊN (NSTW)</t>
  </si>
  <si>
    <t>XIII</t>
  </si>
  <si>
    <t>XIV</t>
  </si>
  <si>
    <t>THỰC HIỆN CÁC NV ĐỘT XUẤT KHỐI HX</t>
  </si>
  <si>
    <t>CHÍNH SÁCH BÌNH ỔN GIÁ</t>
  </si>
  <si>
    <t>CHI CÁC CTMTQG</t>
  </si>
  <si>
    <t>Phụ lục số 05</t>
  </si>
  <si>
    <t>Đơn vị</t>
  </si>
  <si>
    <t>Tổng cộng</t>
  </si>
  <si>
    <t>Huyện Kỳ Anh</t>
  </si>
  <si>
    <t>Huyện Cẩm Xuyên</t>
  </si>
  <si>
    <t>TP Hà Tĩnh</t>
  </si>
  <si>
    <t>Huyện Thạch Hà</t>
  </si>
  <si>
    <t>Huyện Can Lộc</t>
  </si>
  <si>
    <t>Huyện Đức Thọ</t>
  </si>
  <si>
    <t>Huyện Nghi Xuân</t>
  </si>
  <si>
    <t>Huyện Hương Sơn</t>
  </si>
  <si>
    <t>Huyện Hương Khê</t>
  </si>
  <si>
    <t>TX Hồng Lĩnh</t>
  </si>
  <si>
    <t>Huyện Vũ Quang</t>
  </si>
  <si>
    <t>Huyện Lộc Hà</t>
  </si>
  <si>
    <t>Thu NSNN trên địa bàn</t>
  </si>
  <si>
    <t>Thu ngân sách huyện, xã hưởng</t>
  </si>
  <si>
    <t>Thu bổ sung từ ngân sách cấp tỉnh</t>
  </si>
  <si>
    <t>Tổng thu ngân sách huyện</t>
  </si>
  <si>
    <t>Cộng</t>
  </si>
  <si>
    <t>NS cấp huyện</t>
  </si>
  <si>
    <t>NS cấp xã</t>
  </si>
  <si>
    <t>Phụ lục số 03</t>
  </si>
  <si>
    <t>1. Chi ngân sách cấp huyện</t>
  </si>
  <si>
    <t>2. Chi ngân sách cấp xã</t>
  </si>
  <si>
    <t>Chi đầu tư phát triển</t>
  </si>
  <si>
    <t>Chi thường xuyên</t>
  </si>
  <si>
    <t>Dự phòng</t>
  </si>
  <si>
    <t>Văn phòng điều phối NTM</t>
  </si>
  <si>
    <t>Văn phòng Ban ATGT</t>
  </si>
  <si>
    <t>Chi cục Văn thư lưu trữ (Phần SN)</t>
  </si>
  <si>
    <t>Biên chế</t>
  </si>
  <si>
    <t>KH</t>
  </si>
  <si>
    <t>Phụ lục số 01</t>
  </si>
  <si>
    <t>Phụ lục số 02</t>
  </si>
  <si>
    <t>Chi từ nguồn viện trợ nước ngoài (Dự án PTNN)</t>
  </si>
  <si>
    <t xml:space="preserve">SCL, MS TÀI SẢN VÀ CÁC NV ĐỘT XUẤT KHÁC </t>
  </si>
  <si>
    <t>DỰ KIẾN NGUỒN CCTL, CĐCS THEO TL</t>
  </si>
  <si>
    <t>TRẢ NỢ, THU HỒI TẠM ỨNG NS</t>
  </si>
  <si>
    <t>3. Bổ sung có mục tiêu</t>
  </si>
  <si>
    <t>11- Cấp quyền khai thác khoáng sản</t>
  </si>
  <si>
    <t>Các chính sách khác</t>
  </si>
  <si>
    <t>Sàn Giao dịch việc làm</t>
  </si>
  <si>
    <t>Ban Chỉ đạo ĐA 61 của tỉnh (Hội Nông dân)</t>
  </si>
  <si>
    <t xml:space="preserve"> DK Hỗ trợ các CS TW ban hành do ĐP đảm bảo (NSTW)</t>
  </si>
  <si>
    <t>Các KH chăm sóc TE có hoàn cảnh KH, ĐA, CT ngành Lao động: Chăm sóc TE, Trợ giúp người khuyết tật…</t>
  </si>
  <si>
    <t xml:space="preserve"> - Đào tạo phổ cập CB xã + THBD ngành </t>
  </si>
  <si>
    <t>Dự toán năm 2017</t>
  </si>
  <si>
    <t>Sự nghiệp giáo dục đào tạo và dạy nghề</t>
  </si>
  <si>
    <t>Chi quản lý hành chính, nhà nước, đảng, đoàn thể</t>
  </si>
  <si>
    <t>Hỗ trợ nhân rộng hệ thống dịch vụ công trực tuyến tại các huyện, thị xã, thành phố</t>
  </si>
  <si>
    <t>Hỗ trợ phần mềm, tập huấn Luật NSNN và các văn bản dưới Luật cho khối huyện, thị xã, thành phố, xã, phường, thị trấn</t>
  </si>
  <si>
    <t>Thực hiện pháp lệnh CA xã (Trang phục: 5,850 tỷ và CĐCS)</t>
  </si>
  <si>
    <t>CHI CHÍNH SÁCH CỦA TỈNH TỪ NGUỒN VAY TÍN DỤNG</t>
  </si>
  <si>
    <t>TỔNG HỢP DỰ TOÁN CHI NGÂN SÁCH  ĐỊA PHƯƠNG NĂM 2017</t>
  </si>
  <si>
    <t>Chi thực hiện các chính sách của tỉnh gắn với đầu tư XDCB</t>
  </si>
  <si>
    <t>Thực hiện Luật DQTV (T.phục, công cụ hỗ trợ và CĐCS )</t>
  </si>
  <si>
    <t>CHI TỪ NGUỒN TĂNG THU DỰ KiẾN CHƯA PHÂN BỔ</t>
  </si>
  <si>
    <t>XV</t>
  </si>
  <si>
    <t>10- Thuế bảo vệ môi trường</t>
  </si>
  <si>
    <t>XVI</t>
  </si>
  <si>
    <t>4. Bổ sung vốn sự nghiệp để thực hiện một số chế độ, chính sách của Trung ương</t>
  </si>
  <si>
    <t>Trong đó:  Vốn nước ngoài</t>
  </si>
  <si>
    <t xml:space="preserve"> DỰ TOÁN THU NGÂN SÁCH NHÀ NƯỚC NĂM 2017</t>
  </si>
  <si>
    <t>DỰ TOÁN CHI NGÂN SÁCH CÁC ĐƠN VỊ QUẢN LÝ HÀNH CHÍNH CẤP TỈNH NĂM 2017</t>
  </si>
  <si>
    <t>Đơn vị tính: Triệu đồng</t>
  </si>
  <si>
    <t xml:space="preserve"> TÊN ĐƠN VỊ </t>
  </si>
  <si>
    <t>Hoạt động Ban vì tiến bộ phụ nữ</t>
  </si>
  <si>
    <t>Trang phục thanh tra</t>
  </si>
  <si>
    <t>Giao thu phí, lệ phí</t>
  </si>
  <si>
    <t xml:space="preserve"> I </t>
  </si>
  <si>
    <t xml:space="preserve"> A </t>
  </si>
  <si>
    <t xml:space="preserve">Hỗ trợ Đoàn ĐBQH </t>
  </si>
  <si>
    <t>Trong đó: Trích lại theo TT 90</t>
  </si>
  <si>
    <t>Trong đó đoàn ra, đoàn vào</t>
  </si>
  <si>
    <t xml:space="preserve"> B </t>
  </si>
  <si>
    <t>Trong đó KP thi đua khen thưởng</t>
  </si>
  <si>
    <t>Chi cục Biển và hải đảo</t>
  </si>
  <si>
    <t>CC Quản lý đất đai</t>
  </si>
  <si>
    <t>Trung tâm hành chính tỉnh</t>
  </si>
  <si>
    <t xml:space="preserve">  - Cải cách HC, ISO</t>
  </si>
  <si>
    <t xml:space="preserve">  - Chỉnh lý TL </t>
  </si>
  <si>
    <t>Đột xuất, mua sắm, sửa chữa</t>
  </si>
  <si>
    <t xml:space="preserve"> II </t>
  </si>
  <si>
    <t>BQL Cửa khẩu QT Cầu Treo</t>
  </si>
  <si>
    <t>BQL Khu tưởng niệm Lý Tự Trọng</t>
  </si>
  <si>
    <t>BQL DA đền bù TĐC Ngàn Trươi CT</t>
  </si>
  <si>
    <t>BQL Khu vực mỏ sắt Thạch Khê</t>
  </si>
  <si>
    <t>Văn phòng đại diện sông cả</t>
  </si>
  <si>
    <t>Ban QL các DA trọng điểm</t>
  </si>
  <si>
    <t>Ban vì sự tiến bộ phụ nữ</t>
  </si>
  <si>
    <t>Trợ giúp pháp lý cho người nghèo và ĐTCS</t>
  </si>
  <si>
    <t>Đột xuất, tăng biên chế</t>
  </si>
  <si>
    <t>Đại hội nhiệm kỳ tỉnh đoàn</t>
  </si>
  <si>
    <t>Đại hội nhiệm kỳ Hội CCB</t>
  </si>
  <si>
    <t xml:space="preserve">Hội người cao tuổi </t>
  </si>
  <si>
    <t>Hội Bảo vệ QL người tiêu dùng</t>
  </si>
  <si>
    <t>Giải thưởng báo chí Trần Phú và Hội báo xuân</t>
  </si>
  <si>
    <t>Triển lãm ảnh mỹ thuật</t>
  </si>
  <si>
    <t>Hỗ trợ tạp chí Hồng Lĩnh</t>
  </si>
  <si>
    <t>Hỗ trợ tạp chí Hà Tĩnh Người làm báo</t>
  </si>
  <si>
    <t>Đại Hội Hội Kiến trúc sư</t>
  </si>
  <si>
    <t xml:space="preserve"> V </t>
  </si>
  <si>
    <t>TT Điều dưỡng người có công và BTXH</t>
  </si>
  <si>
    <t xml:space="preserve">SN chăm sóc trẻ em (Sở LĐ) </t>
  </si>
  <si>
    <t>Hỗ trợ mổ tim bẩm sinh cho TE theo QĐ 55a/TTg</t>
  </si>
  <si>
    <t>CT Hành động phòng, chống MD (NSTW, cấp khi TW chuyển nguồn)</t>
  </si>
  <si>
    <t>CT bố trí dân cư (NSTW, cấp khi TW chuyển nguồn)</t>
  </si>
  <si>
    <t>CT Quốc gia về ATLĐ, VSLĐ (NSTW, cấp khi TW chuyển nguồn)</t>
  </si>
  <si>
    <t>CT Quốc gia về bình đẳng giới (NSTW cấp khi TW chuyển nguồn)</t>
  </si>
  <si>
    <t>Điều tra cung lao động</t>
  </si>
  <si>
    <t>Hoạt động Ban công tác người cao tuổi</t>
  </si>
  <si>
    <t xml:space="preserve"> VI </t>
  </si>
  <si>
    <t>Ban Chỉ đạo 389 (Hải quan)</t>
  </si>
  <si>
    <t xml:space="preserve">  DỰ TOÁN CHI SỰ NGHIỆP ĐÀO TẠO NĂM 2017 </t>
  </si>
  <si>
    <t>Quỹ lương</t>
  </si>
  <si>
    <t>TỔNG SỐ</t>
  </si>
  <si>
    <t xml:space="preserve"> - Ngân sách cấp</t>
  </si>
  <si>
    <t>*</t>
  </si>
  <si>
    <t>Đào tạo các lớp cao cấp lý luận chính trị</t>
  </si>
  <si>
    <t xml:space="preserve"> * </t>
  </si>
  <si>
    <t xml:space="preserve"> Đào tạo sinh viên Lào </t>
  </si>
  <si>
    <t xml:space="preserve"> - Chi từ nguồn CC tiền lương tại đơn vị</t>
  </si>
  <si>
    <t>TX Kỳ Anh</t>
  </si>
  <si>
    <t>Tổng chi ngân sách huyện</t>
  </si>
  <si>
    <t>Ban chỉ đạo phòng chống khủng bố(CA tỉnh)</t>
  </si>
  <si>
    <t>Ban chỉ đạo về nhân quyền tỉnh</t>
  </si>
  <si>
    <t>Phụ lục số 06</t>
  </si>
  <si>
    <t>DỰ TOÁN THU NGÂN SÁCH HUYỆN, XÃ NĂM 2017</t>
  </si>
  <si>
    <t>Phụ lục số 07</t>
  </si>
  <si>
    <t>DỰ TOÁN CHI NGÂN SÁCH HUYỆN, XÃ NĂM 2017</t>
  </si>
  <si>
    <t>Dự toán chi ngân sách huyện năm 2017</t>
  </si>
  <si>
    <t>Đại Hội Hội chữ thập đỏ</t>
  </si>
  <si>
    <t>DỰ TOÁN THU NGÂN SÁCH NHÀ NƯỚC GIAO CHO CÁC HUYỆN, THÀNH PHỐ, THỊ XÃ NĂM 2017</t>
  </si>
  <si>
    <t>Quốc doanh</t>
  </si>
  <si>
    <t>Đầu tư nước ngoài</t>
  </si>
  <si>
    <t>Ngoài QD</t>
  </si>
  <si>
    <t>Thu nhập cá nhân</t>
  </si>
  <si>
    <t>Trước bạ</t>
  </si>
  <si>
    <t>Phí</t>
  </si>
  <si>
    <t>Phi nông nghiệp</t>
  </si>
  <si>
    <t>Thuê đất</t>
  </si>
  <si>
    <t>Cấp quyền khai thác khoáng sản</t>
  </si>
  <si>
    <t>Tiền sử dụng đất</t>
  </si>
  <si>
    <t>Thu tại xã</t>
  </si>
  <si>
    <t>Thu khác ngân sách</t>
  </si>
  <si>
    <t xml:space="preserve"> - Cấp lại có mục tiêu từ nguồn xổ số kiến thiết</t>
  </si>
  <si>
    <t xml:space="preserve"> - Trừ chi phí đầu tư (55%) quỹ phát triển đất</t>
  </si>
  <si>
    <t xml:space="preserve"> - Trả nợ vay Quỹ đất Bộ Tài chính</t>
  </si>
  <si>
    <t xml:space="preserve"> - Trích bổ sung Quỹ phát triển đất</t>
  </si>
  <si>
    <t xml:space="preserve"> - Còn lại để phân bổ</t>
  </si>
  <si>
    <t xml:space="preserve"> - Đào tạo CB chuyên trách cấp xã </t>
  </si>
  <si>
    <t xml:space="preserve"> - Trường CĐ luyện kim Hồng Lĩnh </t>
  </si>
  <si>
    <t xml:space="preserve"> - Bồi dưỡng, tập huấn </t>
  </si>
  <si>
    <t xml:space="preserve">Trường Chính trị Trần Phú </t>
  </si>
  <si>
    <t>CHI CÁC SỰ NGHIỆP DO NSTW ĐẢM BẢO (trong đó vốn ngoài nước: 145,4 tỷ)</t>
  </si>
  <si>
    <t xml:space="preserve">Quản lý nhà nước </t>
  </si>
  <si>
    <t xml:space="preserve">Khối quản lý NN cấp I </t>
  </si>
  <si>
    <t xml:space="preserve">Sở Giáo dục Đào tạo </t>
  </si>
  <si>
    <t xml:space="preserve">Sở Xây dựng </t>
  </si>
  <si>
    <t xml:space="preserve">Sở Y tế </t>
  </si>
  <si>
    <t xml:space="preserve">Văn phòng HĐND </t>
  </si>
  <si>
    <t xml:space="preserve">Thanh tra tỉnh </t>
  </si>
  <si>
    <t xml:space="preserve">Sở Kế hoạch và đầu tư </t>
  </si>
  <si>
    <t xml:space="preserve">Sở Tài chính </t>
  </si>
  <si>
    <t xml:space="preserve">Sở Nông nghiệp PTNT </t>
  </si>
  <si>
    <t xml:space="preserve">Sở Tư pháp </t>
  </si>
  <si>
    <t xml:space="preserve">Sở Lao động TB&amp;XH </t>
  </si>
  <si>
    <t xml:space="preserve">Sở Công thương   </t>
  </si>
  <si>
    <t xml:space="preserve">Sở Văn hoá, Thể thao và Du lịch </t>
  </si>
  <si>
    <t xml:space="preserve">Sở Tài nguyên - Môi trường </t>
  </si>
  <si>
    <t xml:space="preserve">Sở Giao thông vận tải  </t>
  </si>
  <si>
    <t xml:space="preserve">Sở Khoa học CN </t>
  </si>
  <si>
    <t xml:space="preserve">Sở Nội vụ  </t>
  </si>
  <si>
    <t xml:space="preserve">Văn phòng UBND tỉnh </t>
  </si>
  <si>
    <t xml:space="preserve">Sở Ngoại vụ </t>
  </si>
  <si>
    <t>BQL Khu kinh tế tỉnh</t>
  </si>
  <si>
    <t xml:space="preserve">Sở Thông tin và Truyền Thông </t>
  </si>
  <si>
    <t xml:space="preserve">KP Bồi thường và chi trả bồi thường theo TT 71 </t>
  </si>
  <si>
    <t xml:space="preserve">Đột xuất, tăng biên chế, BS quỹ lương </t>
  </si>
  <si>
    <t xml:space="preserve">Đơn vị QLNN cấp II </t>
  </si>
  <si>
    <t xml:space="preserve">Ban thi đua khen thưởng </t>
  </si>
  <si>
    <t xml:space="preserve">Ban tôn giáo </t>
  </si>
  <si>
    <t xml:space="preserve">Chi cục văn thư lưu trữ </t>
  </si>
  <si>
    <t xml:space="preserve">Chi cục dân số- KHHGĐ </t>
  </si>
  <si>
    <t>Chi cục An toàn vệ sinh thực phẩm</t>
  </si>
  <si>
    <t xml:space="preserve">Chi cục bảo vệ môi trường </t>
  </si>
  <si>
    <t>Chi Cục Quản lý  thị trường</t>
  </si>
  <si>
    <t xml:space="preserve">Chi cục phát triển nông thôn </t>
  </si>
  <si>
    <t xml:space="preserve">Chi cục KL+ 12 Hạt KL các huyện + đội CĐ </t>
  </si>
  <si>
    <t xml:space="preserve">Chi cục Trồng trọt và BVTV </t>
  </si>
  <si>
    <t xml:space="preserve">Chi cục Chăn nuôi và Thú y </t>
  </si>
  <si>
    <t>Chi cục Quản lý CL nông lâm thủy sản</t>
  </si>
  <si>
    <t>Chi cục thuỷ lợi (nhập CC Đê điều)</t>
  </si>
  <si>
    <t>Chi cục Thủy sản (nhập CC khai thác &amp; nuôi trồng TS)</t>
  </si>
  <si>
    <t>Chi cục tiêu chuẩn đo lường chất lượng</t>
  </si>
  <si>
    <t xml:space="preserve">Thanh tra giao thông </t>
  </si>
  <si>
    <t xml:space="preserve">Thanh tra xây dựng </t>
  </si>
  <si>
    <t xml:space="preserve">Cải cách HC IZO, chỉnh lý tài liệu: </t>
  </si>
  <si>
    <t xml:space="preserve">Sự nghiệp khác </t>
  </si>
  <si>
    <t xml:space="preserve">Phòng Công chứng số I </t>
  </si>
  <si>
    <t xml:space="preserve">Phòng Công chứng số II </t>
  </si>
  <si>
    <t>Trung tâm Hỗ trợ doanh nghiệp và xúc tiến đầu tư tỉnh</t>
  </si>
  <si>
    <t xml:space="preserve">Trung tâm DV bán đấu giá tài sản </t>
  </si>
  <si>
    <t xml:space="preserve">Trung tâm Dịch vụ Tài chính công </t>
  </si>
  <si>
    <t>Trung tâm cấp nước Khu kinh tế</t>
  </si>
  <si>
    <t xml:space="preserve">Ban QLDT Đồng lộc </t>
  </si>
  <si>
    <t>Trung tâm Dịch vụ hạ tầng khu KT</t>
  </si>
  <si>
    <t>Trung tâm Xúc tiến ĐT và cung ứng NL khu KT</t>
  </si>
  <si>
    <t xml:space="preserve">Trung tâm hoạt động thanh thiếu nhi </t>
  </si>
  <si>
    <t xml:space="preserve">Tổng đội TNXPXDKTM Tây sơn </t>
  </si>
  <si>
    <t xml:space="preserve">Tổng đội TNXPXDKTM Phúc Trạch </t>
  </si>
  <si>
    <t xml:space="preserve">Trung tâm Hướng nghiệp Thuỷ sản TNXP </t>
  </si>
  <si>
    <t xml:space="preserve">Trung tâm DN và hỗ trợ VL nông dân </t>
  </si>
  <si>
    <t>Trung tâm Nước sạch và VS MTNT</t>
  </si>
  <si>
    <t xml:space="preserve">Trung tâm công báo tin học </t>
  </si>
  <si>
    <t xml:space="preserve">Trung tâm dịch thuật dịch vụ đối ngoại </t>
  </si>
  <si>
    <t xml:space="preserve">Trung tâm trợ giúp pháp lý </t>
  </si>
  <si>
    <t xml:space="preserve">Quỹ Phát triển phụ nữ </t>
  </si>
  <si>
    <t xml:space="preserve">UBĐK Công giáo </t>
  </si>
  <si>
    <t xml:space="preserve">Đoàn luật sư </t>
  </si>
  <si>
    <t xml:space="preserve">Hỗ trợ TH cải cách TP theo NQ49/BCT </t>
  </si>
  <si>
    <t xml:space="preserve">BVĐ ngày vì người nghèo </t>
  </si>
  <si>
    <t xml:space="preserve">Ban đổi mới DN </t>
  </si>
  <si>
    <t xml:space="preserve">Ban chỉ đạo CCHC </t>
  </si>
  <si>
    <t xml:space="preserve">Hỗ trợ công tác giám định tài chính </t>
  </si>
  <si>
    <t xml:space="preserve">Ban chỉ đạo XĐGN và ATLĐ </t>
  </si>
  <si>
    <t xml:space="preserve">Các tổ chức chính trị </t>
  </si>
  <si>
    <t xml:space="preserve">Tỉnh đoàn </t>
  </si>
  <si>
    <t xml:space="preserve">Hội Liên hiệp Phụ nữ </t>
  </si>
  <si>
    <t xml:space="preserve">Hội Nông Dân </t>
  </si>
  <si>
    <t xml:space="preserve">Hội Cựu Chiến binh </t>
  </si>
  <si>
    <t>Mặt trận tỉnh</t>
  </si>
  <si>
    <t xml:space="preserve">Hội nghề nghiệp </t>
  </si>
  <si>
    <t xml:space="preserve">Liên minh HTX </t>
  </si>
  <si>
    <t xml:space="preserve">Hội Nhà báo </t>
  </si>
  <si>
    <t xml:space="preserve">Liên hiệp các Hội khoa học kỷ thuật </t>
  </si>
  <si>
    <t xml:space="preserve">Hội Liên hiệp văn học nghệ thuật </t>
  </si>
  <si>
    <t xml:space="preserve">Hội Chữ thập đỏ </t>
  </si>
  <si>
    <t xml:space="preserve">Hội người mù </t>
  </si>
  <si>
    <t xml:space="preserve">Hội Đông y </t>
  </si>
  <si>
    <t xml:space="preserve">Hội Luật gia </t>
  </si>
  <si>
    <t xml:space="preserve">Hội khuyến học </t>
  </si>
  <si>
    <t xml:space="preserve">Liên hiệp các Tổ chức hữu nghị </t>
  </si>
  <si>
    <t xml:space="preserve">Hội Cựu TN xung phong </t>
  </si>
  <si>
    <t xml:space="preserve">Hội NN chất độc da cam-Dioxin </t>
  </si>
  <si>
    <t xml:space="preserve">Hội Người Khuyết tật và trẻ em mồ côi </t>
  </si>
  <si>
    <t xml:space="preserve">Hội Liên hiệp thanh niên </t>
  </si>
  <si>
    <t xml:space="preserve">Hội Làm vườn </t>
  </si>
  <si>
    <t xml:space="preserve">Hội Kiến trúc sư </t>
  </si>
  <si>
    <t xml:space="preserve">Hội Kế hoạch hóa gia đình </t>
  </si>
  <si>
    <t xml:space="preserve">Hội Châm cứu </t>
  </si>
  <si>
    <t xml:space="preserve">Hội Sinh vật cảnh </t>
  </si>
  <si>
    <t xml:space="preserve">Hội Tâm năng dưỡng sinh-PHSK </t>
  </si>
  <si>
    <t xml:space="preserve">Hội cựu giáo chức </t>
  </si>
  <si>
    <t xml:space="preserve">Sự nghiệp Xã hội </t>
  </si>
  <si>
    <t xml:space="preserve">Làng trẻ em mồ côi </t>
  </si>
  <si>
    <t xml:space="preserve">TTDN và GTVL người tàn tật </t>
  </si>
  <si>
    <t xml:space="preserve">Trung tâm GD Lao động XH </t>
  </si>
  <si>
    <t xml:space="preserve">Quỹ bảo trợ Trẻ em </t>
  </si>
  <si>
    <t xml:space="preserve">SN dân số KHHGĐ </t>
  </si>
  <si>
    <t xml:space="preserve">Trong đó: CS TE có H/C KK (Quỹ BTTE) </t>
  </si>
  <si>
    <t xml:space="preserve">Chi cho các đối tượng cai ngiện ma túy bắt buộc </t>
  </si>
  <si>
    <t>KP đón hài cốt LS; quà, thăm viếng đối tượng ngày lễ, tết; QL đối tượng theo QĐ 16; PB PL Lao động, hỗ trợ người có công tiêu biểu, điều tra cầu lao động…</t>
  </si>
  <si>
    <t>Điều tra hộ nghèo, cận nghèo</t>
  </si>
  <si>
    <t xml:space="preserve">Các ban kiêm nhiệm </t>
  </si>
  <si>
    <t xml:space="preserve">Ban chỉ đạo xuất khẩu </t>
  </si>
  <si>
    <t xml:space="preserve">Ban công tác phi Chính phủ </t>
  </si>
  <si>
    <t xml:space="preserve">Ban chỉ đạo công nghệ thông tin </t>
  </si>
  <si>
    <t xml:space="preserve">Ban đổi mới và phát triển kinh tế tập thể </t>
  </si>
  <si>
    <t xml:space="preserve">Ban chỉ đạo thực hiện QĐ 162 </t>
  </si>
  <si>
    <t xml:space="preserve">Ban chỉ đạo CTMTQG </t>
  </si>
  <si>
    <t xml:space="preserve">Ban chỉ đạo thực hiện NQ 08 </t>
  </si>
  <si>
    <t xml:space="preserve">Ban phổ biến GDPL </t>
  </si>
  <si>
    <t xml:space="preserve">TT </t>
  </si>
  <si>
    <t xml:space="preserve">HĐ phối hợp liên ngành TGPL trong HĐ tố tụng </t>
  </si>
  <si>
    <t xml:space="preserve">Ban công tác người cao tuổi </t>
  </si>
  <si>
    <t xml:space="preserve">BCĐ thực hiện DA đổi mới giám định tư pháp </t>
  </si>
  <si>
    <t xml:space="preserve">Ban Chỉ đạo 513 </t>
  </si>
  <si>
    <t xml:space="preserve">Ban Chỉ đạo Chương trình PT thanh niên </t>
  </si>
  <si>
    <t xml:space="preserve">Ban chỉ đạo hội nhập quốc tế </t>
  </si>
  <si>
    <t xml:space="preserve">KP Ban chỉ đạo TDĐK trên CS QĐ 794/2012 </t>
  </si>
  <si>
    <t xml:space="preserve">Trường Đại học Hà Tĩnh </t>
  </si>
  <si>
    <t xml:space="preserve">Chi thường xuyên </t>
  </si>
  <si>
    <t xml:space="preserve">Trường Cao đẳng Y tế </t>
  </si>
  <si>
    <t xml:space="preserve">Trường Cao đẳng nghề Việt Đức </t>
  </si>
  <si>
    <t xml:space="preserve">Đào tạo sinh viên Lào  </t>
  </si>
  <si>
    <t xml:space="preserve">Trường Cao đẳng Văn hoá, TT và DL </t>
  </si>
  <si>
    <t xml:space="preserve">Trường Kỷ nghệ </t>
  </si>
  <si>
    <t xml:space="preserve">Trường Trung cấp nghề Hà Tĩnh </t>
  </si>
  <si>
    <t xml:space="preserve">Trường Dạy nghề  Lý Tự Trọng </t>
  </si>
  <si>
    <t xml:space="preserve">Trường Cao đẳng nghề công nghệ HT </t>
  </si>
  <si>
    <t>Trung tâm Dạy nghề, GQVL người TT (trừ ứng 2016)</t>
  </si>
  <si>
    <t xml:space="preserve">Sở Giáo dục và Đào tạo </t>
  </si>
  <si>
    <t xml:space="preserve">Sở Công Thương </t>
  </si>
  <si>
    <t xml:space="preserve">Sở Lao động - Thương binh và xã hội </t>
  </si>
  <si>
    <t xml:space="preserve">TT Huấn luyện ĐT thể thao </t>
  </si>
  <si>
    <t xml:space="preserve">Chi cục QLTT </t>
  </si>
  <si>
    <t xml:space="preserve">Hội Nông dân </t>
  </si>
  <si>
    <t xml:space="preserve">Hội LHPN tỉnh </t>
  </si>
  <si>
    <t xml:space="preserve">Tỉnh đoàn  </t>
  </si>
  <si>
    <t xml:space="preserve">Sở Nội vụ </t>
  </si>
  <si>
    <t xml:space="preserve">Sở Kế hoạch và Đầu tư </t>
  </si>
  <si>
    <t xml:space="preserve">Sở Tư pháp ( ĐT nghiệp vụ tư pháp toàn tỉnh) </t>
  </si>
  <si>
    <t xml:space="preserve">Sở Nông nghiệp và PTNT </t>
  </si>
  <si>
    <t xml:space="preserve">Sở Thông tin và TT </t>
  </si>
  <si>
    <t xml:space="preserve">Sở Văn hóa, Thể thao và Du lịch </t>
  </si>
  <si>
    <t>Ban quản lý KKT  tỉnh</t>
  </si>
  <si>
    <t xml:space="preserve">TT Dịch vụ Tài chính công (TH KT xã, luật NSNN, NĐ 16...) </t>
  </si>
  <si>
    <t>UBND tỉnh (TT Công báo tin học)</t>
  </si>
  <si>
    <t xml:space="preserve">Đài Phát thanh - Truyền hình </t>
  </si>
  <si>
    <t xml:space="preserve">Liên minh Hợp tác xã </t>
  </si>
  <si>
    <t xml:space="preserve">UB Mặt trận tổ quốc tỉnh </t>
  </si>
  <si>
    <t xml:space="preserve">Hội Liên hiệp Văn học nghệ thuật </t>
  </si>
  <si>
    <t xml:space="preserve">Hội Người mù </t>
  </si>
  <si>
    <t xml:space="preserve">Trường quân sự tỉnh </t>
  </si>
  <si>
    <t xml:space="preserve">Đảng ủy khối dân chính Đảng </t>
  </si>
  <si>
    <t xml:space="preserve">Đảng ủy khối Doanh nghiệp </t>
  </si>
  <si>
    <t xml:space="preserve">Trung tâm Thông tin công tác tư tưởng </t>
  </si>
  <si>
    <t>Chi cục Dân số/KHH gia đình</t>
  </si>
  <si>
    <t>Văn phòng HĐND tỉnh</t>
  </si>
  <si>
    <t>TT hỗ trợ phát triển DN và Xúc tiến ĐT</t>
  </si>
  <si>
    <t>Chính sách thu hút, ĐTBD nguồn nhân lực</t>
  </si>
  <si>
    <t xml:space="preserve">Đào tạo, tập huấn cho doanh nghiệp, HTX </t>
  </si>
  <si>
    <t>Bổ sung đào tạo sinh viên Lào</t>
  </si>
  <si>
    <t xml:space="preserve">Chưa phân bổ </t>
  </si>
  <si>
    <t>Đào tạo HS Lào</t>
  </si>
  <si>
    <t xml:space="preserve">Dự toán giao 2017 </t>
  </si>
  <si>
    <t xml:space="preserve">Thu sự nghiệp 2017 </t>
  </si>
  <si>
    <t xml:space="preserve"> Kinh phí đào tạo </t>
  </si>
  <si>
    <t>G- THU VAY</t>
  </si>
  <si>
    <t>B</t>
  </si>
  <si>
    <t>6=3+4+5</t>
  </si>
  <si>
    <t xml:space="preserve"> - Chi từ nguồn thu SN để CC tiền lương tại đơn vị</t>
  </si>
  <si>
    <t>Quỹ lương và nghiệp vụ đặc thù</t>
  </si>
  <si>
    <t>Bổ sung từ 30 biên chế trở xuống</t>
  </si>
  <si>
    <t>Định mức chi khác</t>
  </si>
  <si>
    <t>Tổng số ngân sách nhà nước cấp 2017</t>
  </si>
  <si>
    <t>Biên chế KH 2016</t>
  </si>
  <si>
    <t xml:space="preserve"> TÊN ĐƠN VỊ</t>
  </si>
  <si>
    <t>7=2+3+4+5+6</t>
  </si>
  <si>
    <t>Trung tâm Dịch vụ việc làm</t>
  </si>
  <si>
    <t xml:space="preserve">Sở Tài nguyên và Môi trường </t>
  </si>
  <si>
    <t>KP phục vụ các nhiệm vụ xây dựng KH tài chính ngân sách theo chủ trương của HĐND và UBND tỉnh</t>
  </si>
  <si>
    <t>Đơn vị: Triệu đồng</t>
  </si>
  <si>
    <t>Danh mục dự án</t>
  </si>
  <si>
    <t>Quyết định đầu tư ban đầu hoặc QĐ đầu tư điều chỉnh đã được Thủ tướng Chính phủ giao KH các năm</t>
  </si>
  <si>
    <t>Lũy kế vốn đối ứng đã bố trí đến hết kề hoạch năm 2016</t>
  </si>
  <si>
    <t>Kế hoạch vốn đối ứng năm 2017 (nguồn XDCB tập trung)</t>
  </si>
  <si>
    <t>Ghi chú</t>
  </si>
  <si>
    <t xml:space="preserve">Số quyết định </t>
  </si>
  <si>
    <t xml:space="preserve">TMĐT </t>
  </si>
  <si>
    <t>Tổng số (tất cả các nguồn vốn)</t>
  </si>
  <si>
    <t xml:space="preserve">Trong đó: </t>
  </si>
  <si>
    <t>Vốn đối ứng</t>
  </si>
  <si>
    <t>Vốn nước ngoài</t>
  </si>
  <si>
    <t>Trong đó: NSTW</t>
  </si>
  <si>
    <t>Nguồn vốn khác</t>
  </si>
  <si>
    <t>Tính bằng ngoại tệ</t>
  </si>
  <si>
    <t>Quy đổi ra tiền Việt</t>
  </si>
  <si>
    <t>Ngân sách trung ương</t>
  </si>
  <si>
    <t>Trái phiếu Chính phủ</t>
  </si>
  <si>
    <t>Ngân sách địa phương</t>
  </si>
  <si>
    <t>Dự án chuyển tiếp sang giai đoạn 2017-2020</t>
  </si>
  <si>
    <t>a</t>
  </si>
  <si>
    <t>Dự án dự kiến hoàn thành trong năm 2017</t>
  </si>
  <si>
    <t>1</t>
  </si>
  <si>
    <t>Phát triển nông nghiệp Hà Tĩnh (CIDA)</t>
  </si>
  <si>
    <t>3276/QĐ-UBND, 12/11/2010</t>
  </si>
  <si>
    <t>10.000.000 CAD</t>
  </si>
  <si>
    <t>2</t>
  </si>
  <si>
    <t>Phát triển cơ sở hạ tầng nông thôn (HIRDP)</t>
  </si>
  <si>
    <t>3625/QĐ-UBND, 16/11/2009</t>
  </si>
  <si>
    <t>14.624.057 USD</t>
  </si>
  <si>
    <t>3</t>
  </si>
  <si>
    <t>Hệ thống xử lý chất thải Bệnh viện đa khoa Hồng Lĩnh</t>
  </si>
  <si>
    <t>3476/QĐ-UBND ngày 08/9/2015</t>
  </si>
  <si>
    <t>4</t>
  </si>
  <si>
    <t>Hệ thống xử lý chất thải Bệnh viện đa khoa tỉnh Hà Tĩnh</t>
  </si>
  <si>
    <t>3475/QĐ-UBND ngày 08/9/2015</t>
  </si>
  <si>
    <t>5</t>
  </si>
  <si>
    <t>Hệ thống xử lý chất thải Bệnh viện đa khoa huyện Hương Sơn</t>
  </si>
  <si>
    <t>3477/QĐ-UBND ngày 08/9/2015</t>
  </si>
  <si>
    <t>6</t>
  </si>
  <si>
    <t>Phát triển cơ sở hạ tầng thiết yếu các xã vùng bãi ngang ven biển nhằm đối phó với biến đổi khí hậu (ICDP)</t>
  </si>
  <si>
    <t>1666/QĐ-UBND 08/6/2012</t>
  </si>
  <si>
    <t>11.500.000
 USD</t>
  </si>
  <si>
    <t>7</t>
  </si>
  <si>
    <t>Dự án Nguồn lợi ven biển vì sự phát triển bền vững (WB)</t>
  </si>
  <si>
    <t>3221/QĐ-UBND ngày 29/10/2012</t>
  </si>
  <si>
    <t>7.120.000 USD</t>
  </si>
  <si>
    <t>b</t>
  </si>
  <si>
    <t>Chương trình hợp tác của Liên Hiệp Quốc về Giảm phát thải nhà kính thông qua nỗ lực hạn chế mất rừng và suy thoái rừng, quản lý bền vững tài nguyên rừng, bảo tồn và tăng cường trữ lượng các bon rừng tại Việt Nam (UN-REDD)</t>
  </si>
  <si>
    <t>1724/QĐ-BNN-HTQT, ngày 29/7/2013</t>
  </si>
  <si>
    <t>4.857.000 USD</t>
  </si>
  <si>
    <t>Dự án Trung học cơ sở khó khăn nhất (giai đoạn 2)</t>
  </si>
  <si>
    <t>2178/QĐ-BGDĐT, 23/6/2014</t>
  </si>
  <si>
    <t>1.300.000 USD</t>
  </si>
  <si>
    <t xml:space="preserve">Dự án phát triển Giáo dục THPT giai đoạn 2 </t>
  </si>
  <si>
    <t>7868/QĐ-BGDĐT, 29/10/2013</t>
  </si>
  <si>
    <t>1.062.500 ÚD</t>
  </si>
  <si>
    <t>Tiểu dự án Hợp phần 3 "Quản lý rủi ro thiên tai dựa vào cộng đồng" tỉnh Hà Tĩnh giai đoạn 1</t>
  </si>
  <si>
    <t>2623/QĐ-UBND, ngày 11/9/2014</t>
  </si>
  <si>
    <t>643.600 USD</t>
  </si>
  <si>
    <t>Dự án nạo vét và chỉnh trị luồng vào cảng neo đậu, tránh trú bão Cửa Sót</t>
  </si>
  <si>
    <t>1840/QĐ-UBND ngày 26/6/2012; 2633/QĐ-UBND, ngày 12/9/2014</t>
  </si>
  <si>
    <t>3714000 USD</t>
  </si>
  <si>
    <t>Dự án Phát triển nông thôn bền vững vì người nghèo Hà Tĩnh (SRDP)</t>
  </si>
  <si>
    <t>2269/QĐ-UBND, 25/7/2013</t>
  </si>
  <si>
    <t>18.000.000 USD</t>
  </si>
  <si>
    <t>Dự án Quản lý tổng hợp nguồn nước và phát triển đô thị trong mối liên hệ với biến đổi khí hậu tại tỉnh Hà Tĩnh (IWMC)</t>
  </si>
  <si>
    <t>Hiệp định cụ thể ký ngày 20/6/2013</t>
  </si>
  <si>
    <t>7.8 triệu EUR</t>
  </si>
  <si>
    <t>8</t>
  </si>
  <si>
    <t>Dự án Phát triển thành phố loại II- TP Hà Tĩnh (do ADB tài trợ tại khoản vay 3044-VIE)</t>
  </si>
  <si>
    <t>1586/QĐ-UBND ngày 5/6/2013 của UBND tỉnh</t>
  </si>
  <si>
    <t>9</t>
  </si>
  <si>
    <t>Dự án phát triển NT tổng hợp các tỉnh miền Trung, tỉnh Hà Tĩnh – Khoản vay bổ sung</t>
  </si>
  <si>
    <t>12.961.000 USD</t>
  </si>
  <si>
    <t>10</t>
  </si>
  <si>
    <t>Dự án phục hồi và quản lý bền vững rừng phòng hộ (Jica2)</t>
  </si>
  <si>
    <t>2225/QĐ-UBND, ngày 01/8/2012</t>
  </si>
  <si>
    <t>601.000.000 Yên Nhật</t>
  </si>
  <si>
    <t>11</t>
  </si>
  <si>
    <t>Dự án Phát triển cơ sở hạ tầng du lịch phục vụ cho tăng trưởng toàn diện khu vực Tiểu vùng Mê Công mở rộng tỉnh Hà Tĩnh</t>
  </si>
  <si>
    <t>QĐ số 280/QĐ-TTg ngày 20/02/2014</t>
  </si>
  <si>
    <t>7590000 USD</t>
  </si>
  <si>
    <t>Trong đó: Thu hồi ứng trước 2 tỷ đồng</t>
  </si>
  <si>
    <t>12</t>
  </si>
  <si>
    <t>Dự án Cải thiện nông nghiệp có tưới Kẻ Gỗ, Sông Rác Hà Tĩnh</t>
  </si>
  <si>
    <t>Quyết định 09/QĐ-BNN</t>
  </si>
  <si>
    <t>28.931.407 USD</t>
  </si>
  <si>
    <t>13</t>
  </si>
  <si>
    <t>Nâng cấp, đầu tư phát triển Trường cao đẳng nghề Việt - Đức (giai đoạn 3)</t>
  </si>
  <si>
    <t>692/QĐ-TTg; 20/5/2015</t>
  </si>
  <si>
    <t>2.500.000 EURO</t>
  </si>
  <si>
    <t>14</t>
  </si>
  <si>
    <t>Dự án hỗ trợ nông nghiệp các bon thấp (ADB)</t>
  </si>
  <si>
    <t>3042/QĐ-UBND, 30/9/2013</t>
  </si>
  <si>
    <t>1.741.900 USD</t>
  </si>
  <si>
    <t>15</t>
  </si>
  <si>
    <t>Nâng cao năng lực phòng, chống HIV/AIDS khu vực tiểu vùng Mê Công mở rộng</t>
  </si>
  <si>
    <t>4587QĐ-BYT, 22/11/2012</t>
  </si>
  <si>
    <t>840.000 USD</t>
  </si>
  <si>
    <t>Dự án khởi công mới trong giai đoạn 2016-2020</t>
  </si>
  <si>
    <t>Dự án “Cải thiện cơ sở hạ tầng các xã vùng ngập lụt tỉnh Hà Tĩnh nhằm ứng phó với biến đổi khí hậu và phát triển bền vững”</t>
  </si>
  <si>
    <t>2244/QĐ-TTg  ngày 11/12/2014</t>
  </si>
  <si>
    <t>15000000 USD</t>
  </si>
  <si>
    <t>Cải tạo và nâng cấp Hệ thống tưới, tiêu phục vụ sản xuất nông nghiệp và thoát lũ cho vùng Bắc Thạch Hà, huyện Thạch Hà, tỉnh Hà Tĩnh nhằm ứng phó với biến đổi khí hậu</t>
  </si>
  <si>
    <t>2902/QĐ-TTg ngày 25/11/2015</t>
  </si>
  <si>
    <t>14169000 EUR</t>
  </si>
  <si>
    <t xml:space="preserve">Dự án quản lý tài sản đường địa phương (LRAMP) </t>
  </si>
  <si>
    <t>Văn bản số 7449/VPCP-QHQT ngày 18/9/2015</t>
  </si>
  <si>
    <t>15090000 USD</t>
  </si>
  <si>
    <t>Sữa chữa và nâng cao an toàn hồ đập, tỉnh Hà Tĩnh</t>
  </si>
  <si>
    <t>1858/QĐ-TTg ngày 02/11/2015</t>
  </si>
  <si>
    <t>21530000 USD</t>
  </si>
  <si>
    <t>“Dịch vụ hạ tầng cơ bản cho tăng trưởng toàn diện các tỉnh Quảng Trị,  Quảng Bình, Nghệ An và Hà Tĩnh” hợp phần tại Hà Tĩnh</t>
  </si>
  <si>
    <t>Đã có biên bản ghi nhớ với nhà tài trợ</t>
  </si>
  <si>
    <t>44,57 tr USD</t>
  </si>
  <si>
    <t>STT</t>
  </si>
  <si>
    <t>Quyết định đầu tư ban đầu</t>
  </si>
  <si>
    <t>Quyết định đầu tư điều chỉnh (nếu có)</t>
  </si>
  <si>
    <r>
      <t xml:space="preserve">Lũy kế số vốn đã bố trí từ khởi công đến hết năm 2015 </t>
    </r>
    <r>
      <rPr>
        <vertAlign val="superscript"/>
        <sz val="14"/>
        <rFont val="Times New Roman"/>
        <family val="1"/>
      </rPr>
      <t>(*)</t>
    </r>
  </si>
  <si>
    <t>Dự kiến Kế hoạch ĐTPT nguồn XDCB tập trung năm 2017</t>
  </si>
  <si>
    <t>Số quyết định; ngày, tháng, năm ban hành</t>
  </si>
  <si>
    <t>DỰ ÁN THUỘC CÁC SỞ, BAN, NGÀNH</t>
  </si>
  <si>
    <t>NÔNG.LÂM NGHIỆP, THỦY LỢI VÀ THỦY SẢN</t>
  </si>
  <si>
    <t>(1)</t>
  </si>
  <si>
    <t>Dự án sử dụng ngân sách TW, TPCP (phần địa phương đảm nhận)</t>
  </si>
  <si>
    <t>Dự án hoàn thành, chuyển tiếp</t>
  </si>
  <si>
    <t>Sửa chữa, nâng cấp Hồ Bộc Nguyên</t>
  </si>
  <si>
    <t>78; 7/1/2011</t>
  </si>
  <si>
    <t>906; 07/4/2014</t>
  </si>
  <si>
    <t>Hồ thượng nguồn Sông Trí</t>
  </si>
  <si>
    <t>1450; 21/7/2005</t>
  </si>
  <si>
    <t xml:space="preserve">2488/QĐ-UBND ngày 08/9/2008 </t>
  </si>
  <si>
    <t>(2)</t>
  </si>
  <si>
    <t>Dự án sử dụng nguồn Địa phương</t>
  </si>
  <si>
    <t xml:space="preserve">Trụ sở Sở Nông nghiệp và Phát triển nông thôn </t>
  </si>
  <si>
    <t>113; 18/01/2010</t>
  </si>
  <si>
    <t>3778; 30/9/2015</t>
  </si>
  <si>
    <t xml:space="preserve">Đường tuần tra LN giai đoạn II xã Cẩm Quan </t>
  </si>
  <si>
    <t xml:space="preserve">1300;  6/5/2009 </t>
  </si>
  <si>
    <t>Đường tuần tra BVR Cẩm Thịnh</t>
  </si>
  <si>
    <t xml:space="preserve">3641 5/12/2012 </t>
  </si>
  <si>
    <t>Dự án Sửa chữa nâng cấp hồ chứa nước Cồn Tranh</t>
  </si>
  <si>
    <t xml:space="preserve">94; 25/7/2014 </t>
  </si>
  <si>
    <t>Tiểu dự án hồ chứa nước Khe Xai, Hệ thống thủy lợi Khe Giao, huyện Thạch Hà</t>
  </si>
  <si>
    <t>3627, 16/11/09; 472, 10/02/10; 2929, 07/9/11</t>
  </si>
  <si>
    <t xml:space="preserve">3977/QĐ-UBND; </t>
  </si>
  <si>
    <t>CÔNG NGHIỆP</t>
  </si>
  <si>
    <t>Dự án cấp điện nông thôn từ lưới điện Quốc gia tỉnh Hà Tĩnh</t>
  </si>
  <si>
    <t>1428; 26/5/2014</t>
  </si>
  <si>
    <t>Thu hồi ứng trước</t>
  </si>
  <si>
    <t>Nhà làm việc liên ngành KV Cổng B</t>
  </si>
  <si>
    <t>3001;  14/10/2010</t>
  </si>
  <si>
    <t>606; 04/3/2014</t>
  </si>
  <si>
    <t>Trường tiểu học Đại Kim, xã Sơn Kim 1, huyện Hương Sơn (đề di dời, GPMB khu công nghiệp Đại Kim)</t>
  </si>
  <si>
    <t>1354, 14/5/2012; 2118, 22/7/2010</t>
  </si>
  <si>
    <t>Kè chống sạt lở hai bờ sông Ngàn Phố đoạn qua TT Tây Sơn, xã Sơn Kim 2  và xã Sơn Tây</t>
  </si>
  <si>
    <t>2105;  30/6/2011</t>
  </si>
  <si>
    <t>Đường trục dọc KCN Gia Lách</t>
  </si>
  <si>
    <t>1732; 16/06/2010</t>
  </si>
  <si>
    <t>Đường và cầu khối 9 thị trấn Tây Sơn, Hà Tĩnh.</t>
  </si>
  <si>
    <t>159/QĐ-BQL ngày 14/12/2010</t>
  </si>
  <si>
    <t>THƯƠNG MẠI - DU LỊCH</t>
  </si>
  <si>
    <t>Dự án: Hạ tầng trung tâm Khu du lịch Xuân Thành, huyện Nghi Xuân</t>
  </si>
  <si>
    <t xml:space="preserve">3395;  31/10/2013  </t>
  </si>
  <si>
    <t>Đường vào KDL Cửa Thờ - Trại Tiểu</t>
  </si>
  <si>
    <t>2549; ,  30/8/2010</t>
  </si>
  <si>
    <t>Dự án khởi công mới năm 2016</t>
  </si>
  <si>
    <t>Nâng cấp đường Gia Lách đi khu di tích Đại thi hào Nguyễn Du, huyện Nghi Xuân (giai đoạn 2)</t>
  </si>
  <si>
    <t>789; 31/3/2016</t>
  </si>
  <si>
    <t>GIAO THÔNG VẬN TẢI</t>
  </si>
  <si>
    <t>Cầu Đò Hà</t>
  </si>
  <si>
    <t>1367; 17/5/2010</t>
  </si>
  <si>
    <t>939; 10/4/2014</t>
  </si>
  <si>
    <t>Đường ứng cứu hồ Kẻ Gỗ, huyện Cẩm Xuyên (Km0+00 đến Km3+600)</t>
  </si>
  <si>
    <t>884; 28/3/2010</t>
  </si>
  <si>
    <t>Đường tránh ngập lũ thành phố Hà Tĩnh - Kẻ Gỗ - Hương Khê (Km3+490 - Km9+00)</t>
  </si>
  <si>
    <t>1061; 5/4/2011</t>
  </si>
  <si>
    <t>4515; 20/11/2015</t>
  </si>
  <si>
    <t>Cầu Hương Đô</t>
  </si>
  <si>
    <t xml:space="preserve">  991;  14/4/2014</t>
  </si>
  <si>
    <t>Cầu Đá Đón xã Sơn Kim 2, huyện Hương Sơn</t>
  </si>
  <si>
    <t>464;  17/02/2014</t>
  </si>
  <si>
    <t>Đường nối QL 1A đến Mỏ sắt Thạch Khê</t>
  </si>
  <si>
    <t>1969; 14/8/2006</t>
  </si>
  <si>
    <t>2562/SGTVT-KH; 30/7/2014</t>
  </si>
  <si>
    <t>Đường ven biển Thạch Khê - Vũng Áng</t>
  </si>
  <si>
    <t xml:space="preserve"> 2117;  30/7/2008</t>
  </si>
  <si>
    <t xml:space="preserve">Đường liên huyện miền núi Hồng Lĩnh-Can Lộc-Lộc Hà - Giai đoạn 1 </t>
  </si>
  <si>
    <t>3073;
15/10/2010</t>
  </si>
  <si>
    <t>Dự án đường Nam cầu Cày đến cầu Thạch Đồng</t>
  </si>
  <si>
    <t xml:space="preserve"> 4292;  31/12/2009</t>
  </si>
  <si>
    <t>Dự án đường Phan Đình Phùng kéo dài về phía Tây thành phố Hà Tĩnh (cả đường công vụ)</t>
  </si>
  <si>
    <t>3602; 13/11/2009</t>
  </si>
  <si>
    <t>CẤP NƯỚC VÀ XỬ LÝ RÁC THẢI, NƯỚC THẢI</t>
  </si>
  <si>
    <t>Cải tạo, nâng công suất nhà máy nước Bộc Nguyên từ 24.000m3/ngày đêm lên 30.000m3/ngày đêm</t>
  </si>
  <si>
    <t xml:space="preserve"> 2174;  01/8/2014 </t>
  </si>
  <si>
    <t xml:space="preserve">Công trình tuyến đường ống cấp nước số 2 từ đập phụ II Kẻ Gỗ về hồ chứa nước Bộc Nguyên </t>
  </si>
  <si>
    <t xml:space="preserve">2446/QĐ-UBND ngày 25/6/2015 </t>
  </si>
  <si>
    <t>VĂN HÓA - THỂ THAO</t>
  </si>
  <si>
    <t>Thư viện tỉnh</t>
  </si>
  <si>
    <t>3131
6/11/2008</t>
  </si>
  <si>
    <t>2223; 01/8/2012</t>
  </si>
  <si>
    <t>Đường vành đai kiêm đường tránh tại Khu di tích Ngã ba Đồng Lộc (giai đoạn 1)</t>
  </si>
  <si>
    <t>2065; 28/7/2014</t>
  </si>
  <si>
    <t xml:space="preserve">Đền thờ Phan Kính, xã Song Lộc, huyện Can Lộc </t>
  </si>
  <si>
    <t>3367; 28/10/2013</t>
  </si>
  <si>
    <t>Sửa chữa, nâng cấp tượng đài chiến thắng Ngã ba Đồng Lộc</t>
  </si>
  <si>
    <t>1583; 9/6/2014</t>
  </si>
  <si>
    <t xml:space="preserve">Đầu tư tu bổ, chinh trang Khu di tích Quốc gia đặc biệt Đại thi hào Nguyễn Du </t>
  </si>
  <si>
    <t>4177; 25/12/2014</t>
  </si>
  <si>
    <t xml:space="preserve"> Khu tưởng niệm đồng chí Lý Tự Trọng </t>
  </si>
  <si>
    <t xml:space="preserve">2461QĐ/TWĐTN ngày 23/9/2011 </t>
  </si>
  <si>
    <t>KHOA HỌC CÔNG NGHỆ</t>
  </si>
  <si>
    <t>Trạm kiểm định đo lường chất lượng tại Khu kinh tế Vũng Áng</t>
  </si>
  <si>
    <t>4208/QĐ-UBND; 24/12/2013</t>
  </si>
  <si>
    <t>Dự án đầu tư xây dựng công trình Trung tâm ứng dụng tiến bộ KH&amp;CN tỉnh Hà Tĩnh</t>
  </si>
  <si>
    <t>2021/QĐ-UBND; 05/7/2013</t>
  </si>
  <si>
    <t>3863/QĐ-UBND; 08/12/2014</t>
  </si>
  <si>
    <t>CÔNG NGHỆ THÔNG TIN VÀ TRUYỀN THÔNG</t>
  </si>
  <si>
    <t>Đài PTTH tỉnh (nhà đặt máy, trường quay và nhà làm việc)</t>
  </si>
  <si>
    <t xml:space="preserve"> 880; 28/03/2011</t>
  </si>
  <si>
    <t>407; 29/01/2015</t>
  </si>
  <si>
    <t>Xây dựng cơ sở dữ liệu và hệ thống thông tin người có công với cách mạng trên địa bàn tỉnh Hà Tĩnh</t>
  </si>
  <si>
    <t>4310 31/12/2014</t>
  </si>
  <si>
    <t>Triển khai ứng dụng công nghệ thông tin trong hoạt động của các cơ quan Đảng tỉnh Hà Tĩnh giai đoạn 2016-2018</t>
  </si>
  <si>
    <t>2449; 31/8/2016</t>
  </si>
  <si>
    <t>Tích hợp, kết nối các hệ thống thông tin, dữ liệu điện tử từ Chính phủ, bộ, ngành, huyện, thành phố, thị xã</t>
  </si>
  <si>
    <t>4044; 27/10/2016</t>
  </si>
  <si>
    <t>Dự án khởi công mới năm 2017</t>
  </si>
  <si>
    <t>Xây dựng Cụm Thông tin đối ngoại tại Khu kinh tế Vũng Áng (02 mặt)</t>
  </si>
  <si>
    <t>4045; 27/10/2016</t>
  </si>
  <si>
    <t>GIÁO DỤC ĐÀO TẠO VÀ GIÁO DỤC NGHỀ NGHIỆP</t>
  </si>
  <si>
    <t>Dự án Xây dựng công trình Trường Đại học Hà Tĩnh (giai đoạn 1)</t>
  </si>
  <si>
    <t>3472;  24/12/2010</t>
  </si>
  <si>
    <t>639; 12/2/2015</t>
  </si>
  <si>
    <t>Trường Chính trị Trần Phú</t>
  </si>
  <si>
    <t>3689; 23/11/2011</t>
  </si>
  <si>
    <t>88; 09/01/2015</t>
  </si>
  <si>
    <t>Trường Cao đẳng văn hóa thể thao và du lịch Nguyễn Du</t>
  </si>
  <si>
    <t>2125
30/6/2011</t>
  </si>
  <si>
    <t>Trường Cao đẳng Y tế Hà Tĩnh (giai đoạn 1)</t>
  </si>
  <si>
    <t>3504; 02/11/2011</t>
  </si>
  <si>
    <t>3036; 13/10/2014</t>
  </si>
  <si>
    <t>Dự án Khu ký túc xá sinh viên Đại học Hà Tĩnh</t>
  </si>
  <si>
    <t>3535/QĐ-UBND ngày 9/11/2009</t>
  </si>
  <si>
    <t>37/QĐ-UBND ngày 6/1/2011</t>
  </si>
  <si>
    <t>Dự án cải tạo, sửa chữa Trường Chính trị Trần Phú</t>
  </si>
  <si>
    <t>3205; 13/8/2015</t>
  </si>
  <si>
    <t>Trường trung cấp Kỹ nghệ Hà Tĩnh</t>
  </si>
  <si>
    <t>519 QĐ/UB-CN; 20/3/2003</t>
  </si>
  <si>
    <t>3387/QĐ-UBND; 31/10/2013</t>
  </si>
  <si>
    <t>Trường trung cấp nghề Hà Tĩnh</t>
  </si>
  <si>
    <t>2034;  31/7/2007</t>
  </si>
  <si>
    <t>1600;  03/6/2009; 419; 06/02/2014</t>
  </si>
  <si>
    <t>Trung tâm bồi dưỡng CBQL và GV ngành giáo dục Hà Tĩnh</t>
  </si>
  <si>
    <t>2258, 13/8/2008</t>
  </si>
  <si>
    <t>1021, 05/4/2011</t>
  </si>
  <si>
    <t>Dự án trường THPT Năng khiếu tỉnh</t>
  </si>
  <si>
    <t>2740; 29/11/2006</t>
  </si>
  <si>
    <t>581; 06/2/2015</t>
  </si>
  <si>
    <t>Trường THPT Hương Sơn (giai đoạn 1)</t>
  </si>
  <si>
    <t xml:space="preserve">3998; 11/12/2013 </t>
  </si>
  <si>
    <t>3112; 11/8/2015</t>
  </si>
  <si>
    <t>Trường THPT Nguyễn Đổng Chi, huyện Lộc Hà</t>
  </si>
  <si>
    <t>4125
28/10/2015</t>
  </si>
  <si>
    <t>Y TẾ, DÂN SỐ VÀ VSATTP</t>
  </si>
  <si>
    <t>Bệnh viện y học cổ truyền - Giai đoạn 1</t>
  </si>
  <si>
    <t>824;
6/5/2005
2201;
18/9/2006
3334;
13/10/2011;</t>
  </si>
  <si>
    <t>3650; 21/9/2015</t>
  </si>
  <si>
    <t>Trung tâm Y tế dự phòng tỉnh</t>
  </si>
  <si>
    <t>3227/QĐ-UBND
30/10/2012</t>
  </si>
  <si>
    <t>Cải tạo, nâng cấp Bệnh viện Đa khoa tỉnh Hà Tĩnh</t>
  </si>
  <si>
    <t xml:space="preserve">2200/QĐ-UBND ngày 18/9/2006; 3174/QĐ-UBND ngày 29/9/2011 </t>
  </si>
  <si>
    <t>Cải tạo, nâng cấp nhà đa khoa nghiệp vụ thành khu khám bệnh và điều trị ngoại trú; khối hành chính, Bệnh viện đa khoa tỉnh</t>
  </si>
  <si>
    <t>2929/QĐ-UBND, 06/10/2014</t>
  </si>
  <si>
    <t>XÃ HỘI</t>
  </si>
  <si>
    <t>Trung tâm giáo dục lao động xã hội tỉnh (GĐ 1)</t>
  </si>
  <si>
    <t>1450; 27/5/2008</t>
  </si>
  <si>
    <t>1802; 22/6/2012 693; 09/3/2012</t>
  </si>
  <si>
    <t>Trung tâm DN, GT, GQVL cho người tàn tật tỉnh Hà Tĩnh (DA đường nối đường 22.12)</t>
  </si>
  <si>
    <t>258; 20/01/2014</t>
  </si>
  <si>
    <t>QUẢN LÝ NHÀ NƯỚC</t>
  </si>
  <si>
    <t>Trụ sở làm việc Trung tâm Kiểm định chất lượng công trình xây dựng Hà Tĩnh</t>
  </si>
  <si>
    <t>861; 25/3/2011</t>
  </si>
  <si>
    <t>Trạm kiểm soát tạm Khu vực cửa khẩu quốc tế Cầu Treo</t>
  </si>
  <si>
    <t>79/QĐ-BQL; 1/8/2011</t>
  </si>
  <si>
    <t>Cải tạo, sửa chữa hội trường, phòng họp nhà làm việc Văn phòng Tỉnh ủy</t>
  </si>
  <si>
    <t>2741; 15/7/2015</t>
  </si>
  <si>
    <t>Cải tạo, nâng cấp trụ sở tiếp công dân tỉnh Hà Tĩnh</t>
  </si>
  <si>
    <t>4405; 11/11/2015</t>
  </si>
  <si>
    <t>Sửa chữa, nâng cấp Trụ sở Đảng ủy khối các cơ quan cấp tỉnh</t>
  </si>
  <si>
    <t>1440; 07/6/2016</t>
  </si>
  <si>
    <t>Trang thiết bị nội thất các phòng họp, phòng trực tuyến, phòng truyền thống - Nhà làm việc văn phòng Tỉnh ủy</t>
  </si>
  <si>
    <t>2511, 5/9/2016</t>
  </si>
  <si>
    <t>QUỐC PHÒNG, AN NINH</t>
  </si>
  <si>
    <t>Đầu tư xây dựng công trình Đội phòng cháy, chữa cháy Khu Kinh tế Vũng Áng</t>
  </si>
  <si>
    <t>2402;;
21/5/2011</t>
  </si>
  <si>
    <t>Dự án Đường giao thông biên giới các xã Hòa Hải, Phú Gia, Hương Vĩnh, Hương Lâm, huyện Hương Khê</t>
  </si>
  <si>
    <t>791; 31/3/2016</t>
  </si>
  <si>
    <t>Đường hầm Sở Chỉ huy thời chiến của Tỉnh ủy, HĐND tỉnh (đường hầm số 1, ký hiệu CH3-01)</t>
  </si>
  <si>
    <t>3798;
30/12/2008</t>
  </si>
  <si>
    <t>3710;
 25/11/2013</t>
  </si>
  <si>
    <t>Hồ chứa nước Khe Môn</t>
  </si>
  <si>
    <t>1953/QĐ-BTL ngày 26/10/2009</t>
  </si>
  <si>
    <t>Đường từ trung tâm xã Hòa Hải vào đồn BP 569. huyện Hương Khê, tỉnh Hà Tĩnh</t>
  </si>
  <si>
    <t>466;
20/2/2012</t>
  </si>
  <si>
    <t>Nhà thờ các anh hùng liệt sỹ - Bộ Chỉ huy Quân sự tỉnh tại tỉnh Bolykhamxay nước Cộng hòa Dân chủ nhân dân Lào</t>
  </si>
  <si>
    <t>4530; 23/11/2015</t>
  </si>
  <si>
    <t>DỰ ÁN THUỘC CÁC HUYỆN, THÀNH PHỐ, THỊ XÃ</t>
  </si>
  <si>
    <t>HUYỆN CẨM XUYÊN</t>
  </si>
  <si>
    <t>Kè chống sạt lở bờ sông Rác đoạn qua xã Cẩm Lạc,  Cẩm Trung huyện Cẩm Xuyên</t>
  </si>
  <si>
    <t>3399; 24/10/2011</t>
  </si>
  <si>
    <t>Dự án: Tu bổ, nâng cấp đê biển, đê cửa sông Lộc Hà, huyện Cẩm Xuyên</t>
  </si>
  <si>
    <t xml:space="preserve"> 1178;  06/4/2011</t>
  </si>
  <si>
    <t>Kè chống sạt lở bờ sông Ngàn Mọ đoạn sau hạ lưu tràn xả lũ hồ Kẻ Gỗ, huyện Cẩm Xuyên</t>
  </si>
  <si>
    <t>1806/QĐ-UBND ngày 01/7/2014</t>
  </si>
  <si>
    <t>Nâng cấp đường giao thông trục chính xã Cẩm Hòa (tuyến đường 20/7)</t>
  </si>
  <si>
    <t>4634; 2/12/2015</t>
  </si>
  <si>
    <t>Đường Giao thông Cẩm Hưng - Cẩm Lạc, huyện Cẩm Xuyên</t>
  </si>
  <si>
    <t>1246/QĐ-UBND ngày 07/5/2013</t>
  </si>
  <si>
    <t>Đường giao thông  thông thôn nam Yên - Yên Thành xã Cẩm Nam đi xã Cẩm Dương</t>
  </si>
  <si>
    <t xml:space="preserve">173QĐ-UBND ngày 18/1/2016 UBND </t>
  </si>
  <si>
    <t>HUYỆN CAN LỘC</t>
  </si>
  <si>
    <t>Đường cứu hộ, cứu nạn các xã vùng trũng huyện Can Lộc</t>
  </si>
  <si>
    <t>807; 23/3/2011</t>
  </si>
  <si>
    <t>Nâng cấp đê Tả Nghèn  từ K0+00 đến K4+064,17 - Giai đoạn 1</t>
  </si>
  <si>
    <t>3591; 08/12/2010</t>
  </si>
  <si>
    <t>Đường giao thông nối thôn Chi Lệ đi trung tâm xã đi Chợ Cường xã Sơn Lộc, huyện Can Lộc</t>
  </si>
  <si>
    <t>3420; 01/9/2015</t>
  </si>
  <si>
    <t>Đường Xô Viết kéo dài, thị trấn Nghèn, huyện Can Lộc, tỉnh Hà Tĩnh</t>
  </si>
  <si>
    <t>3236; 5/10/2011</t>
  </si>
  <si>
    <t>HUYỆN ĐỨC THỌ</t>
  </si>
  <si>
    <t xml:space="preserve">Trung tâm Y tế dự phòng huyện Đức Thọ </t>
  </si>
  <si>
    <t>3979/QĐ-UBND; 25/10/2013</t>
  </si>
  <si>
    <t>Đường trục chính nối từ Tỉnh lộ 5 vào trung tâm xã Đức Lạng, huyện Đức Thọ</t>
  </si>
  <si>
    <t>131; 13/01/2010</t>
  </si>
  <si>
    <t>Đường giao thông nông thôn xã Trường Sơn, huyện Đức Thọ</t>
  </si>
  <si>
    <t>4255; 26/12/2013</t>
  </si>
  <si>
    <t>Hệ thống tiêu úng các xã Tùng Ảnh - Thị trấn - Đức Yên, huyện Đức Thọ</t>
  </si>
  <si>
    <t>2135; 31/7/2014</t>
  </si>
  <si>
    <t>Đường nội vùng Cụm CN-TTCN  Đức Thọ</t>
  </si>
  <si>
    <t xml:space="preserve">2528; 25/9/2007 </t>
  </si>
  <si>
    <t>(3)</t>
  </si>
  <si>
    <t>Hỗ trợ đầu tư các dự án thuộc các Chương trình MTQG</t>
  </si>
  <si>
    <t>Đường giao thông xã Đức Lập, huyện Đức Thọ (Tuyến HL20 và TL06)</t>
  </si>
  <si>
    <t>102; 12/01/2016</t>
  </si>
  <si>
    <t>HUYỆN HƯƠNG KHÊ</t>
  </si>
  <si>
    <t>Trung tâm văn hóa huyện Hương Khê</t>
  </si>
  <si>
    <t>1625
15/6/2007</t>
  </si>
  <si>
    <t>3655; 20/11/2013</t>
  </si>
  <si>
    <t>Đường giao thông các xã Hà Linh, Hương Thủy, Hương Giang, Lộc Yên, Hương Đô, Phúc Trạch - Giai đoạn 1,2,3</t>
  </si>
  <si>
    <t>295
5/2/2009</t>
  </si>
  <si>
    <t>2289
12/8/2014</t>
  </si>
  <si>
    <t>Kè chống sạt lở bờ sông Ngàn Sâu đoạn qua xã Hương Trạch</t>
  </si>
  <si>
    <t>2360
19/7/2011</t>
  </si>
  <si>
    <t>Đường giao thông nông thôn xã Hương Đô, huyện Hương Khê</t>
  </si>
  <si>
    <t>3613; 18/9/2015</t>
  </si>
  <si>
    <t>Dự án khởi công mới năm 2017 (thuộc danh mục dự án cấp bách)</t>
  </si>
  <si>
    <t>Cầu Chợ Hôm xã Phương Mỹ, huyện Hương Khê</t>
  </si>
  <si>
    <t>294; 02/02/2016</t>
  </si>
  <si>
    <t>Đường giao thông nông thôn xã Hương Giang, huyện Hương Khê</t>
  </si>
  <si>
    <t>2944; 19/10/2016</t>
  </si>
  <si>
    <t>HUYỆN HƯƠNG SƠN</t>
  </si>
  <si>
    <t>Đường Tây Lĩnh Hồng đi khu di tích Hải Thượng Lãn Ông (Đường vào trung tâm xã Sơn Quang)</t>
  </si>
  <si>
    <t>3863; 31/12/2008 và 745; 21/3/2011</t>
  </si>
  <si>
    <t>4041; 20/10/2015</t>
  </si>
  <si>
    <t>Đường ứng cứu lũ xã Sơn Diệm, huyện Hương Sơn</t>
  </si>
  <si>
    <t>1524; 31/5/2010</t>
  </si>
  <si>
    <t>Đường nối cầu Mỹ Thịnh với Quốc lộ 8A</t>
  </si>
  <si>
    <t xml:space="preserve">1284;,  05/05/09 </t>
  </si>
  <si>
    <t xml:space="preserve"> 3370; 23/10/09</t>
  </si>
  <si>
    <t>Đường giao thông xã Sơn Hòa</t>
  </si>
  <si>
    <t>3329; 13/10/2011</t>
  </si>
  <si>
    <t>Cầu Trung Lưu xã Sơn Tây, huyện Hương Sơn</t>
  </si>
  <si>
    <t>4171; 30/10/2015</t>
  </si>
  <si>
    <t>Nâng cấp đường trục chính xã qua thôn Chế Biến, thôn Quyết Thắng và đường vào khu chăn nuôi tập trung xã Sơn Kim 2 huyện Hương Sơn</t>
  </si>
  <si>
    <t>2462; 31/8/2016</t>
  </si>
  <si>
    <t>Cầu tràn thôn 10 và đường hai đầu cầu, xã Sơn Hồng</t>
  </si>
  <si>
    <t>4990; 29/12/2015</t>
  </si>
  <si>
    <t>HUYỆN KỲ ANH</t>
  </si>
  <si>
    <t xml:space="preserve">Củng cố, nâng cấp đê Kỳ Thọ, huyện Kỳ Anh </t>
  </si>
  <si>
    <t>2374; 19/7/2011</t>
  </si>
  <si>
    <t>4078; 22/10/2015</t>
  </si>
  <si>
    <t>Củng cố, nâng cấp đê Hải - Thư huyện Kỳ Anh</t>
  </si>
  <si>
    <t>583; 08/3/2011</t>
  </si>
  <si>
    <t>2222; 10/8/2016</t>
  </si>
  <si>
    <t>Hồ chứa nước Khe Cà, xã Kỳ Khang</t>
  </si>
  <si>
    <t>1395; 21/5/2014</t>
  </si>
  <si>
    <t>Cải tạo nâng cấp bệnh viện đa khoa huyện Kỳ Anh</t>
  </si>
  <si>
    <t>3008; 16/11/2007 106, 14/1/2009</t>
  </si>
  <si>
    <t xml:space="preserve">Trụ sở làm việc tạm thời của Huyện ủy, HĐND, UBND, UBMTTQ và một số cơ quan đoàn thể huyện Kỳ Anh, tỉnh Hà Tĩnh </t>
  </si>
  <si>
    <t>1790/QĐ-UBND
14/05/2015</t>
  </si>
  <si>
    <t>HUYỆN LỘC HÀ</t>
  </si>
  <si>
    <t>Dự án nâng cấp tuyến đê biển, đê cửa sông kết hợp giao thông dọc bờ biển (Giai đoạn 1)</t>
  </si>
  <si>
    <t>1583; 9/6/2008</t>
  </si>
  <si>
    <t xml:space="preserve">Mở rộng, nâng cấp đường tỉnh lộ 9, đoạn từ cầu Hộ Độ đến trung tâm huyện Lộc Hà  </t>
  </si>
  <si>
    <t>3165
03/12/2007</t>
  </si>
  <si>
    <t>4168
23/12/2013</t>
  </si>
  <si>
    <t>Hệ thống điện chiếu sáng khu vực trung tâm hành chính huyện Lộc Hà và các cụm dân cư dọc TL9 (GĐ2)</t>
  </si>
  <si>
    <t>1495; 30/5/2014; 3647; 26/11/2014</t>
  </si>
  <si>
    <t>Nhà học 3 tầng, 15 phòng, Trường THCS Bình An Thịnh, huyện Lộc Hà</t>
  </si>
  <si>
    <t>2093; 29/7/2014</t>
  </si>
  <si>
    <t>HUYỆN NGHI XUÂN</t>
  </si>
  <si>
    <t>Nâng cấp đường Gia Lách đi khu di tích Đại thi hào Nguyễn Du, huyện Nghi Xuân</t>
  </si>
  <si>
    <t>1984; 08/7/2010</t>
  </si>
  <si>
    <t>4002; 15/10/2015</t>
  </si>
  <si>
    <t>Đường giao thông liên xã Tiên Điền - Xuân Yên</t>
  </si>
  <si>
    <t xml:space="preserve">3268; 12/11/2010 </t>
  </si>
  <si>
    <t>Đường giao thông nông thôn trục 2 xã Xuân Hội</t>
  </si>
  <si>
    <t>3015; 10/10/2014</t>
  </si>
  <si>
    <t>Sửa chữa, gia cố tuyến đường Con Họ xã Xuân Đan, huyện Nghi Xuân, tỉnh Hà Tĩnh</t>
  </si>
  <si>
    <t xml:space="preserve">3793; 05/12/2014 </t>
  </si>
  <si>
    <t>Đường giao thông liên thôn Yên Thông - Yên Hải, xã Xuân Yên, huyện Nghi Xuân</t>
  </si>
  <si>
    <t>4813; 16/12/2015</t>
  </si>
  <si>
    <t>HUYỆN THẠCH HÀ</t>
  </si>
  <si>
    <t>Đường giao thông xã Thạch Liên</t>
  </si>
  <si>
    <t>1124; 03/4/2011</t>
  </si>
  <si>
    <t>Đường vào trung tâm các xã Thạch Điền, Nam Hương, Thạch Hương, Thạch Xuân, huyện Thạch Hà - Giai đoạn 1</t>
  </si>
  <si>
    <t>2212; 30/7/2010</t>
  </si>
  <si>
    <t>Nâng cấp tuyến đường vào trung tâm xã Thạch Vĩnh</t>
  </si>
  <si>
    <t>1836; 28/06/2010</t>
  </si>
  <si>
    <t>3740; 25/11/2011; 162, 18/01/2016</t>
  </si>
  <si>
    <t>Đường giao thông liên thôn xã Thạch Đài, huyện Thạch Hà</t>
  </si>
  <si>
    <t>356;  24/01/2014</t>
  </si>
  <si>
    <t>Đường vào trung tâm xã Thạch Lưu, huyện Thạch Hà</t>
  </si>
  <si>
    <t>1208, 09/4/2015</t>
  </si>
  <si>
    <t>Đường giao thông nông thôn kết hợp vào khu chăn nuôi tập trung xã Thạch Lưu, huyện Thạch Hà</t>
  </si>
  <si>
    <t>4139/QĐ-UBND; 28/10/2015</t>
  </si>
  <si>
    <t>Trụ sở HĐND và UBND huyện Thạch Hà</t>
  </si>
  <si>
    <t>2523; 30/6/2015</t>
  </si>
  <si>
    <t>THÀNH PHỐ HÀ TĨNH</t>
  </si>
  <si>
    <t>Đê phía Tây bờ tả sông Phủ, đoạn từ cầu Nủi đến cầu Phủ, thành phố Hà Tĩnh (toàn bộ dự án)</t>
  </si>
  <si>
    <t>3399; 28/10/2009</t>
  </si>
  <si>
    <t>Đê Đồng Môn đoạn từ cầu Cày đến cầu Phủ (đoạn từ K11+263 đến K15+585) - Giai đoạn 1</t>
  </si>
  <si>
    <t>2414; 11/9/2007</t>
  </si>
  <si>
    <t>Đê Trung Linh, TP Hà Tĩnh đoạn từ Cầu Đông đến cầu Cày</t>
  </si>
  <si>
    <t>336; 04/02/2010</t>
  </si>
  <si>
    <t>4101; 23/12/2014</t>
  </si>
  <si>
    <t>Nâng cấp, mở rộng tuyến đường Môn - Đỉnh, thành phố Hà Tĩnh</t>
  </si>
  <si>
    <t>1946; 10/7/2014</t>
  </si>
  <si>
    <t>Phục hồi và phát huy giá trị Văn Miếu</t>
  </si>
  <si>
    <t xml:space="preserve">2067;  15/7/2010 -   </t>
  </si>
  <si>
    <t>Nhà học 3 tầng 15 phòng Trường THCS Đại Nài, thành phố Hà Tĩnh.</t>
  </si>
  <si>
    <t>389; 28/01/2015</t>
  </si>
  <si>
    <t>Dự án khởi công mới năm 2017 (nguồn hỗ trợ phát triển đô thị thành phố Hà Tĩnh)</t>
  </si>
  <si>
    <t>Đường Lê Duẩn kéo dài đoạn phía Nam Vincom đến đường Nguyễn Xí, phường Hà Huy Tập, thành phố Hà Tĩnh</t>
  </si>
  <si>
    <t>3622; 18/9/2015</t>
  </si>
  <si>
    <t>THỊ XÃ HỒNG LĨNH</t>
  </si>
  <si>
    <t>Trung tâm văn hóa thị xã Hồng Lĩnh</t>
  </si>
  <si>
    <t>2856 28/9/2010</t>
  </si>
  <si>
    <t>3940; 17/11/2014</t>
  </si>
  <si>
    <t>Nâng cấp mở rộng đường 3/2</t>
  </si>
  <si>
    <t>2022; 12/7/2010</t>
  </si>
  <si>
    <t>Nâng cấp, mở rộng đường 19/5</t>
  </si>
  <si>
    <t>2854; 28/9/2010</t>
  </si>
  <si>
    <t>Sửa chữa, nâng cấp đường vào trung tâm xã Thuận Lộc (tuyến nhánh)</t>
  </si>
  <si>
    <t xml:space="preserve">863; 25/3/2011 </t>
  </si>
  <si>
    <t>Đường từ đê La Giang đến khu vực dân cư trung tâm phường Trung Lương, TX Hồng Lĩnh</t>
  </si>
  <si>
    <t>864; 25/3/2011</t>
  </si>
  <si>
    <t>Đường vào trung tâm xã Thuận Lộc (tuyến chính)</t>
  </si>
  <si>
    <t xml:space="preserve">2329; 14/7/2011 </t>
  </si>
  <si>
    <t>THỊ XÃ KỲ ANH</t>
  </si>
  <si>
    <t>Đường giao thông và hệ thống thoát nước ngoài hàng rào chợ phía Nam phường Sông Trí, thị xã Kỳ Anh</t>
  </si>
  <si>
    <t>2779; 07/7/2015</t>
  </si>
  <si>
    <t>Lắp đặt hệ thống đèn tín hiệu giao thông trên địa bàn thị xã Kỳ Anh, tỉnh Hà Tĩnh</t>
  </si>
  <si>
    <t>2120; 01/8/2016</t>
  </si>
  <si>
    <t>Đường từ tuyến đường QL1A  đi xã Kỳ Hưng vào Chợ thị xã Kỳ Anh, phường Sông Trí, thị xã Kỳ Anh</t>
  </si>
  <si>
    <t>161; 18/01/2016</t>
  </si>
  <si>
    <t>c</t>
  </si>
  <si>
    <t>Mương thoát nước và nâng cấp nhà văn hóa tổ dân phố phường Kỳ Liên</t>
  </si>
  <si>
    <t>2990; 21/10/2016</t>
  </si>
  <si>
    <t>Nhà học 3 phòng và 01 phòng kho Trường tiểu học Kỳ Lợi , phân hiệu Hải Phong</t>
  </si>
  <si>
    <t>104/QĐ-SKHĐT; 31/10/2016</t>
  </si>
  <si>
    <t>Nhà học 3 phòng và nhà vệ sinh Trường mầm non xã Kỳ Lợi, phân hiệu Hải Phong</t>
  </si>
  <si>
    <t>105/QĐ-SKHĐT; 31/10/2016</t>
  </si>
  <si>
    <t>HUYỆN VŨ QUANG</t>
  </si>
  <si>
    <t>Dự án Đường Hòa Duyệt - Rú Nón - Đức Lĩnh - Đức Bồng- Đức Hương-Hương Thọ, cửa rào huyện Vũ Quang - Giai đoạn 1</t>
  </si>
  <si>
    <t>3395;  23/11/2010</t>
  </si>
  <si>
    <t>Kè sông Ngàn Trươi đoạn qua Thị trấn Vũ Quang (giai đoạn 2)</t>
  </si>
  <si>
    <t xml:space="preserve">    1260;  12/5/2014 </t>
  </si>
  <si>
    <t>Đường GTNT xã Hương Thọ, huyện Vũ Quang (tuyến từ thôn 4 đi thôn 5)</t>
  </si>
  <si>
    <t>2410; 24/6/2015</t>
  </si>
  <si>
    <t>Đường giao thông nội thị thị trấn Vũ Quang</t>
  </si>
  <si>
    <t>3451, 13/11/2014</t>
  </si>
  <si>
    <t>Phụ lục số 08</t>
  </si>
  <si>
    <t>PHÂN BỔ VỐN ĐỐI ỨNG CÁC DỰ ÁN ODA NGUỒN NGÂN SÁCH TẬP TRUNG NĂM 2017</t>
  </si>
  <si>
    <t>Phụ lục số 09</t>
  </si>
  <si>
    <t>PHÂN BỔ KẾ HOẠCH VỐN ĐẦU TƯ PHÁT TRIỂN NGUỒN NGÂN SÁCH XDCB TẬP TRUNG NĂM 2017</t>
  </si>
  <si>
    <t>HĐND TỈNH HÀ TĨNH</t>
  </si>
  <si>
    <t>CỘNG HÒA XÃ HỘI CHỦ NGHĨA VIỆT NAM</t>
  </si>
  <si>
    <t>Độc lập-Tự do-Hạnh phúc</t>
  </si>
  <si>
    <t>KHÓA XVII, KỲ HỌP THỨ 3</t>
  </si>
  <si>
    <t>(Ban hành kèm theo Nghị quyết số  25/NQ-HĐND ngày 15/12/2016 của HĐND tỉnh)</t>
  </si>
  <si>
    <t>(Ban hành kèm theo Nghị quyết số 25/NQ-HĐND ngày 15/12/2016 của HĐND tỉnh)</t>
  </si>
  <si>
    <t>Phụ lục số 04</t>
  </si>
  <si>
    <t>(Ban hành kèm theo Nghị quyết số 25/2016/NQ-HĐND ngày 15/12/2016 của HĐND tỉnh)</t>
  </si>
  <si>
    <t>Trung tâm Thông tin (Thuộc HĐND tỉnh)</t>
  </si>
</sst>
</file>

<file path=xl/styles.xml><?xml version="1.0" encoding="utf-8"?>
<styleSheet xmlns="http://schemas.openxmlformats.org/spreadsheetml/2006/main" xmlns:mc="http://schemas.openxmlformats.org/markup-compatibility/2006" xmlns:x14ac="http://schemas.microsoft.com/office/spreadsheetml/2009/9/ac" mc:Ignorable="x14ac">
  <numFmts count="117">
    <numFmt numFmtId="41" formatCode="_(* #,##0_);_(* \(#,##0\);_(* &quot;-&quot;_);_(@_)"/>
    <numFmt numFmtId="43" formatCode="_(* #,##0.00_);_(* \(#,##0.00\);_(* &quot;-&quot;??_);_(@_)"/>
    <numFmt numFmtId="164" formatCode="&quot;₫&quot;#,##0_);\(&quot;₫&quot;#,##0\)"/>
    <numFmt numFmtId="165" formatCode="&quot;₫&quot;#,##0_);[Red]\(&quot;₫&quot;#,##0\)"/>
    <numFmt numFmtId="166" formatCode="_(&quot;₫&quot;* #,##0_);_(&quot;₫&quot;* \(#,##0\);_(&quot;₫&quot;* &quot;-&quot;_);_(@_)"/>
    <numFmt numFmtId="167" formatCode="_(&quot;₫&quot;* #,##0.00_);_(&quot;₫&quot;* \(#,##0.00\);_(&quot;₫&quot;* &quot;-&quot;??_);_(@_)"/>
    <numFmt numFmtId="168" formatCode="_(* #,##0_);_(* \(#,##0\);_(* &quot;-&quot;??_);_(@_)"/>
    <numFmt numFmtId="169" formatCode="_-&quot;ñ&quot;* #,##0_-;\-&quot;ñ&quot;* #,##0_-;_-&quot;ñ&quot;* &quot;-&quot;_-;_-@_-"/>
    <numFmt numFmtId="170" formatCode="_-* #,##0\ &quot;F&quot;_-;\-* #,##0\ &quot;F&quot;_-;_-* &quot;-&quot;\ &quot;F&quot;_-;_-@_-"/>
    <numFmt numFmtId="171" formatCode="&quot;\&quot;#,##0;[Red]&quot;\&quot;&quot;\&quot;\-#,##0"/>
    <numFmt numFmtId="172" formatCode="&quot;\&quot;#,##0.00;[Red]&quot;\&quot;&quot;\&quot;&quot;\&quot;&quot;\&quot;&quot;\&quot;&quot;\&quot;\-#,##0.00"/>
    <numFmt numFmtId="173" formatCode="#.##00"/>
    <numFmt numFmtId="174" formatCode="_-* #,##0_-;\-* #,##0_-;_-* &quot;-&quot;_-;_-@_-"/>
    <numFmt numFmtId="175" formatCode="_-* #,##0.00_-;\-* #,##0.00_-;_-* &quot;-&quot;??_-;_-@_-"/>
    <numFmt numFmtId="176" formatCode="&quot;Rp&quot;#,##0_);[Red]\(&quot;Rp&quot;#,##0\)"/>
    <numFmt numFmtId="177" formatCode="_-&quot;₫&quot;* #,##0_-;\-&quot;₫&quot;* #,##0_-;_-&quot;₫&quot;* &quot;-&quot;_-;_-@_-"/>
    <numFmt numFmtId="178" formatCode="_-* #,##0\ _F_-;\-* #,##0\ _F_-;_-* &quot;-&quot;\ _F_-;_-@_-"/>
    <numFmt numFmtId="179" formatCode="_ * #,##0_)\ &quot;₫&quot;_ ;_ * \(#,##0\)\ &quot;₫&quot;_ ;_ * &quot;-&quot;_)\ &quot;₫&quot;_ ;_ @_ "/>
    <numFmt numFmtId="180" formatCode="_ * #,##0_)&quot;₫&quot;_ ;_ * \(#,##0\)&quot;₫&quot;_ ;_ * &quot;-&quot;_)&quot;₫&quot;_ ;_ @_ "/>
    <numFmt numFmtId="181" formatCode="_-* #,##0.00\ _F_-;\-* #,##0.00\ _F_-;_-* &quot;-&quot;??\ _F_-;_-@_-"/>
    <numFmt numFmtId="182" formatCode="_ * #,##0.00_)\ _$_ ;_ * \(#,##0.00\)\ _$_ ;_ * &quot;-&quot;??_)\ _$_ ;_ @_ "/>
    <numFmt numFmtId="183" formatCode="_ * #,##0.00_)_$_ ;_ * \(#,##0.00\)_$_ ;_ * &quot;-&quot;??_)_$_ ;_ @_ "/>
    <numFmt numFmtId="184" formatCode="_-* #,##0.00\ _ñ_-;\-* #,##0.00\ _ñ_-;_-* &quot;-&quot;??\ _ñ_-;_-@_-"/>
    <numFmt numFmtId="185" formatCode="_-* #,##0.00\ _ñ_-;_-* #,##0.00\ _ñ\-;_-* &quot;-&quot;??\ _ñ_-;_-@_-"/>
    <numFmt numFmtId="186" formatCode="_(&quot;₫&quot;\ * #,##0_);_(&quot;₫&quot;\ * \(#,##0\);_(&quot;₫&quot;\ * &quot;-&quot;_);_(@_)"/>
    <numFmt numFmtId="187" formatCode="_-* #,##0\ &quot;ñ&quot;_-;\-* #,##0\ &quot;ñ&quot;_-;_-* &quot;-&quot;\ &quot;ñ&quot;_-;_-@_-"/>
    <numFmt numFmtId="188" formatCode="_ * #,##0_)\ _$_ ;_ * \(#,##0\)\ _$_ ;_ * &quot;-&quot;_)\ _$_ ;_ @_ "/>
    <numFmt numFmtId="189" formatCode="_ * #,##0_)_$_ ;_ * \(#,##0\)_$_ ;_ * &quot;-&quot;_)_$_ ;_ @_ "/>
    <numFmt numFmtId="190" formatCode="_-* #,##0\ _ñ_-;\-* #,##0\ _ñ_-;_-* &quot;-&quot;\ _ñ_-;_-@_-"/>
    <numFmt numFmtId="191" formatCode="_-* #,##0\ _ñ_-;_-* #,##0\ _ñ\-;_-* &quot;-&quot;\ _ñ_-;_-@_-"/>
    <numFmt numFmtId="192" formatCode="_ &quot;\&quot;* #,##0_ ;_ &quot;\&quot;* \-#,##0_ ;_ &quot;\&quot;* &quot;-&quot;_ ;_ @_ "/>
    <numFmt numFmtId="193" formatCode="&quot;\&quot;#,##0.00;[Red]&quot;\&quot;\-#,##0.00"/>
    <numFmt numFmtId="194" formatCode="&quot;\&quot;#,##0;[Red]&quot;\&quot;\-#,##0"/>
    <numFmt numFmtId="195" formatCode="_ * #,##0_)\ &quot;F&quot;_ ;_ * \(#,##0\)\ &quot;F&quot;_ ;_ * &quot;-&quot;_)\ &quot;F&quot;_ ;_ @_ "/>
    <numFmt numFmtId="196" formatCode="&quot;£&quot;#,##0.00;\-&quot;£&quot;#,##0.00"/>
    <numFmt numFmtId="197" formatCode="_-&quot;F&quot;* #,##0_-;\-&quot;F&quot;* #,##0_-;_-&quot;F&quot;* &quot;-&quot;_-;_-@_-"/>
    <numFmt numFmtId="198" formatCode="_ * #,##0_ ;_ * \-#,##0_ ;_ * &quot;-&quot;_ ;_ @_ "/>
    <numFmt numFmtId="199" formatCode="_ * #,##0.00_)&quot;₫&quot;_ ;_ * \(#,##0.00\)&quot;₫&quot;_ ;_ * &quot;-&quot;??_)&quot;₫&quot;_ ;_ @_ "/>
    <numFmt numFmtId="200" formatCode="_ * #,##0.00_ ;_ * \-#,##0.00_ ;_ * &quot;-&quot;??_ ;_ @_ "/>
    <numFmt numFmtId="201" formatCode="_ * #,##0.0_)_$_ ;_ * \(#,##0.0\)_$_ ;_ * &quot;-&quot;??_)_$_ ;_ @_ "/>
    <numFmt numFmtId="202" formatCode=";;"/>
    <numFmt numFmtId="203" formatCode="#,##0.0_);\(#,##0.0\)"/>
    <numFmt numFmtId="204" formatCode="0.0%"/>
    <numFmt numFmtId="205" formatCode="&quot;₫&quot;#,##0.00"/>
    <numFmt numFmtId="206" formatCode="_ * #,##0.00_)&quot;£&quot;_ ;_ * \(#,##0.00\)&quot;£&quot;_ ;_ * &quot;-&quot;??_)&quot;£&quot;_ ;_ @_ "/>
    <numFmt numFmtId="207" formatCode="_-&quot;₫&quot;* #,##0.00_-;\-&quot;₫&quot;* #,##0.00_-;_-&quot;₫&quot;* &quot;-&quot;??_-;_-@_-"/>
    <numFmt numFmtId="208" formatCode="0.0%;\(0.0%\)"/>
    <numFmt numFmtId="209" formatCode="_-* #,##0.00\ &quot;F&quot;_-;\-* #,##0.00\ &quot;F&quot;_-;_-* &quot;-&quot;??\ &quot;F&quot;_-;_-@_-"/>
    <numFmt numFmtId="210" formatCode="0.000_)"/>
    <numFmt numFmtId="211" formatCode="_(* #,##0.0_);_(* \(#,##0.0\);_(* &quot;-&quot;_);_(@_)"/>
    <numFmt numFmtId="212" formatCode="#,##0.0"/>
    <numFmt numFmtId="213" formatCode="_(* #,##0_);_(* \(#,##0\);_(* \-??_);_(@_)"/>
    <numFmt numFmtId="214" formatCode="#,###"/>
    <numFmt numFmtId="215" formatCode="_-* #,##0_-;\-* #,##0_-;_-* &quot;-&quot;??_-;_-@_-"/>
    <numFmt numFmtId="216" formatCode="_-* #,##0.00\ _V_N_D_-;\-* #,##0.00\ _V_N_D_-;_-* &quot;-&quot;??\ _V_N_D_-;_-@_-"/>
    <numFmt numFmtId="217" formatCode="0.0000"/>
    <numFmt numFmtId="218" formatCode="_(* #,##0_);_(* \(#,##0\);_(* &quot;-&quot;??????_);_(@_)"/>
    <numFmt numFmtId="219" formatCode="&quot;True&quot;;&quot;True&quot;;&quot;False&quot;"/>
    <numFmt numFmtId="220" formatCode="#\ ###\ ##0"/>
    <numFmt numFmtId="221" formatCode="#,##0\ &quot;þ&quot;;[Red]\-#,##0\ &quot;þ&quot;"/>
    <numFmt numFmtId="222" formatCode="#,##0.00;[Red]#,##0.00"/>
    <numFmt numFmtId="223" formatCode="#\ ##0"/>
    <numFmt numFmtId="224" formatCode="_-* #,##0\ _$_-;\-* #,##0\ _$_-;_-* &quot;- &quot;_$_-;_-@_-"/>
    <numFmt numFmtId="225" formatCode="#,##0;\(#,##0\)"/>
    <numFmt numFmtId="226" formatCode="_ &quot;R&quot;\ * #,##0_ ;_ &quot;R&quot;\ * \-#,##0_ ;_ &quot;R&quot;\ * &quot;-&quot;_ ;_ @_ "/>
    <numFmt numFmtId="227" formatCode="_ * #,##0.00_ ;_ * &quot;\&quot;&quot;\&quot;&quot;\&quot;&quot;\&quot;&quot;\&quot;&quot;\&quot;\-#,##0.00_ ;_ * &quot;-&quot;??_ ;_ @_ "/>
    <numFmt numFmtId="228" formatCode="&quot;\&quot;#,##0.00;&quot;\&quot;&quot;\&quot;&quot;\&quot;&quot;\&quot;&quot;\&quot;&quot;\&quot;&quot;\&quot;&quot;\&quot;\-#,##0.00"/>
    <numFmt numFmtId="229" formatCode="_ * #,##0_ ;_ * &quot;\&quot;&quot;\&quot;&quot;\&quot;&quot;\&quot;&quot;\&quot;&quot;\&quot;\-#,##0_ ;_ * &quot;-&quot;_ ;_ @_ "/>
    <numFmt numFmtId="230" formatCode="\$#,##0\ ;\(\$#,##0\)"/>
    <numFmt numFmtId="231" formatCode="\t0.00%"/>
    <numFmt numFmtId="232" formatCode="0.000"/>
    <numFmt numFmtId="233" formatCode="_(\§\g\ #,##0_);_(\§\g\ \(#,##0\);_(\§\g\ &quot;-&quot;??_);_(@_)"/>
    <numFmt numFmtId="234" formatCode="_(\§\g\ #,##0_);_(\§\g\ \(#,##0\);_(\§\g\ &quot;-&quot;_);_(@_)"/>
    <numFmt numFmtId="235" formatCode="\t#\ ??/??"/>
    <numFmt numFmtId="236" formatCode="\§\g#,##0_);\(\§\g#,##0\)"/>
    <numFmt numFmtId="237" formatCode="_-&quot;VND&quot;* #,##0_-;\-&quot;VND&quot;* #,##0_-;_-&quot;VND&quot;* &quot;-&quot;_-;_-@_-"/>
    <numFmt numFmtId="238" formatCode="_(&quot;Rp&quot;* #,##0.00_);_(&quot;Rp&quot;* \(#,##0.00\);_(&quot;Rp&quot;* &quot;-&quot;??_);_(@_)"/>
    <numFmt numFmtId="239" formatCode="#,##0.00\ &quot;FB&quot;;[Red]\-#,##0.00\ &quot;FB&quot;"/>
    <numFmt numFmtId="240" formatCode="&quot;₫&quot;#,##0;\-&quot;₫&quot;#,##0"/>
    <numFmt numFmtId="241" formatCode="_-* #,##0\ _F_B_-;\-* #,##0\ _F_B_-;_-* &quot;-&quot;\ _F_B_-;_-@_-"/>
    <numFmt numFmtId="242" formatCode="#,##0_);\-#,##0_)"/>
    <numFmt numFmtId="243" formatCode="#,###;\-#,###;&quot;&quot;;_(@_)"/>
    <numFmt numFmtId="244" formatCode="#,##0\ &quot;₫&quot;_);\(#,##0\ &quot;₫&quot;\)"/>
    <numFmt numFmtId="245" formatCode="_-&quot;£&quot;* #,##0_-;\-&quot;£&quot;* #,##0_-;_-&quot;£&quot;* &quot;-&quot;_-;_-@_-"/>
    <numFmt numFmtId="246" formatCode="&quot;Fr.&quot;\ #,##0.00;[Red]&quot;Fr.&quot;\ \-#,##0.00"/>
    <numFmt numFmtId="247" formatCode="_ &quot;Fr.&quot;\ * #,##0_ ;_ &quot;Fr.&quot;\ * \-#,##0_ ;_ &quot;Fr.&quot;\ * &quot;-&quot;_ ;_ @_ "/>
    <numFmt numFmtId="248" formatCode="&quot;\&quot;#,##0;[Red]\-&quot;\&quot;#,##0"/>
    <numFmt numFmtId="249" formatCode="&quot;\&quot;#,##0.00;\-&quot;\&quot;#,##0.00"/>
    <numFmt numFmtId="250" formatCode="&quot;VND&quot;#,##0_);[Red]\(&quot;VND&quot;#,##0\)"/>
    <numFmt numFmtId="251" formatCode="0.00_)"/>
    <numFmt numFmtId="252" formatCode="#,##0.00_);\-#,##0.00_)"/>
    <numFmt numFmtId="253" formatCode="#,##0.000_);\(#,##0.000\)"/>
    <numFmt numFmtId="254" formatCode="#"/>
    <numFmt numFmtId="255" formatCode="&quot;¡Ì&quot;#,##0;[Red]\-&quot;¡Ì&quot;#,##0"/>
    <numFmt numFmtId="256" formatCode="#,##0.00\ &quot;F&quot;;[Red]\-#,##0.00\ &quot;F&quot;"/>
    <numFmt numFmtId="257" formatCode="#,##0.00\ \ "/>
    <numFmt numFmtId="258" formatCode="&quot;£&quot;#,##0;[Red]\-&quot;£&quot;#,##0"/>
    <numFmt numFmtId="259" formatCode="0.00000000000E+00;\?"/>
    <numFmt numFmtId="260" formatCode="_ * #,##0_ ;_ * \-#,##0_ ;_ * &quot;-&quot;??_ ;_ @_ "/>
    <numFmt numFmtId="261" formatCode="0.00000"/>
    <numFmt numFmtId="262" formatCode="_(* #.##0.00_);_(* \(#.##0.00\);_(* &quot;-&quot;??_);_(@_)"/>
    <numFmt numFmtId="263" formatCode="#,##0.00\ \ \ \ "/>
    <numFmt numFmtId="264" formatCode="&quot;₫&quot;#,##0;[Red]\-&quot;₫&quot;#,##0"/>
    <numFmt numFmtId="265" formatCode="#,##0\ &quot;F&quot;;[Red]\-#,##0\ &quot;F&quot;"/>
    <numFmt numFmtId="266" formatCode="_ * #.##._ ;_ * \-#.##._ ;_ * &quot;-&quot;??_ ;_ @_ⴆ"/>
    <numFmt numFmtId="267" formatCode="#,##0.00\ "/>
    <numFmt numFmtId="268" formatCode="_-* #,##0\ _F_-;\-* #,##0\ _F_-;_-* &quot;-&quot;??\ _F_-;_-@_-"/>
    <numFmt numFmtId="269" formatCode="_-* ###,0&quot;.&quot;00_-;\-* ###,0&quot;.&quot;00_-;_-* &quot;-&quot;??_-;_-@_-"/>
    <numFmt numFmtId="270" formatCode="_-&quot;₫&quot;* ###,0&quot;.&quot;00_-;\-&quot;₫&quot;* ###,0&quot;.&quot;00_-;_-&quot;₫&quot;* &quot;-&quot;??_-;_-@_-"/>
    <numFmt numFmtId="271" formatCode="0\ \ \ \ "/>
    <numFmt numFmtId="272" formatCode="#,##0.00\ &quot;F&quot;;\-#,##0.00\ &quot;F&quot;"/>
    <numFmt numFmtId="273" formatCode="#,##0.00\ \ \ "/>
    <numFmt numFmtId="274" formatCode="&quot;\&quot;#,##0;&quot;\&quot;&quot;\&quot;&quot;\&quot;&quot;\&quot;&quot;\&quot;&quot;\&quot;&quot;\&quot;\-#,##0"/>
    <numFmt numFmtId="275" formatCode="_-&quot;€&quot;* #,##0_-;\-&quot;€&quot;* #,##0_-;_-&quot;€&quot;* &quot;-&quot;_-;_-@_-"/>
    <numFmt numFmtId="276" formatCode="#,##0\ &quot;€&quot;;[Red]\-#,##0\ &quot;€&quot;"/>
    <numFmt numFmtId="277" formatCode="_-&quot;€&quot;* #,##0.00_-;\-&quot;€&quot;* #,##0.00_-;_-&quot;€&quot;* &quot;-&quot;??_-;_-@_-"/>
    <numFmt numFmtId="278" formatCode="_(* #,##0.0_);_(* \(#,##0.0\);_(* &quot;-&quot;??_);_(@_)"/>
  </numFmts>
  <fonts count="205">
    <font>
      <sz val="12"/>
      <name val="Times New Roman"/>
    </font>
    <font>
      <sz val="11"/>
      <color theme="1"/>
      <name val="Arial"/>
      <family val="2"/>
      <scheme val="minor"/>
    </font>
    <font>
      <sz val="12"/>
      <name val="Times New Roman"/>
      <family val="1"/>
    </font>
    <font>
      <sz val="8"/>
      <name val="Times New Roman"/>
      <family val="1"/>
    </font>
    <font>
      <b/>
      <sz val="13"/>
      <name val="Times New Roman"/>
      <family val="1"/>
    </font>
    <font>
      <sz val="12"/>
      <name val="Times New Roman"/>
      <family val="1"/>
    </font>
    <font>
      <b/>
      <sz val="14"/>
      <name val="Times New Roman"/>
      <family val="1"/>
    </font>
    <font>
      <i/>
      <sz val="12"/>
      <name val="Times New Roman"/>
      <family val="1"/>
    </font>
    <font>
      <b/>
      <sz val="11"/>
      <name val="Times New Roman"/>
      <family val="1"/>
    </font>
    <font>
      <sz val="11"/>
      <name val="Times New Roman"/>
      <family val="1"/>
    </font>
    <font>
      <sz val="10"/>
      <name val="Arial"/>
      <family val="2"/>
    </font>
    <font>
      <i/>
      <sz val="13"/>
      <name val="Times New Roman"/>
      <family val="1"/>
    </font>
    <font>
      <b/>
      <sz val="12"/>
      <name val="Times New Roman"/>
      <family val="1"/>
    </font>
    <font>
      <b/>
      <i/>
      <sz val="12"/>
      <name val="Times New Roman"/>
      <family val="1"/>
    </font>
    <font>
      <sz val="10"/>
      <name val="Times New Roman"/>
      <family val="1"/>
    </font>
    <font>
      <i/>
      <sz val="11"/>
      <name val="Times New Roman"/>
      <family val="1"/>
    </font>
    <font>
      <sz val="16"/>
      <name val="Times New Roman"/>
      <family val="1"/>
    </font>
    <font>
      <b/>
      <sz val="10"/>
      <name val="Arial"/>
      <family val="2"/>
    </font>
    <font>
      <b/>
      <sz val="12"/>
      <color theme="1"/>
      <name val="Times New Roman"/>
      <family val="1"/>
    </font>
    <font>
      <sz val="13"/>
      <name val="Times New Roman"/>
      <family val="1"/>
    </font>
    <font>
      <b/>
      <sz val="10"/>
      <name val="Times New Roman"/>
      <family val="1"/>
    </font>
    <font>
      <sz val="11"/>
      <color indexed="8"/>
      <name val="Calibri"/>
      <family val="2"/>
    </font>
    <font>
      <sz val="12"/>
      <name val=".VnTime"/>
      <family val="2"/>
    </font>
    <font>
      <b/>
      <i/>
      <sz val="13"/>
      <name val="Times New Roman"/>
      <family val="1"/>
    </font>
    <font>
      <b/>
      <sz val="18"/>
      <name val="Times New Roman"/>
      <family val="1"/>
    </font>
    <font>
      <sz val="18"/>
      <name val="Times New Roman"/>
      <family val="1"/>
    </font>
    <font>
      <i/>
      <sz val="18"/>
      <name val="Times New Roman"/>
      <family val="1"/>
    </font>
    <font>
      <sz val="14"/>
      <name val="Times New Roman"/>
      <family val="1"/>
    </font>
    <font>
      <i/>
      <sz val="14"/>
      <name val="Times New Roman"/>
      <family val="1"/>
    </font>
    <font>
      <sz val="11"/>
      <color indexed="8"/>
      <name val="Arial"/>
      <family val="2"/>
      <charset val="163"/>
    </font>
    <font>
      <sz val="11"/>
      <color indexed="8"/>
      <name val="Calibri"/>
      <family val="2"/>
      <charset val="163"/>
    </font>
    <font>
      <sz val="12"/>
      <name val="Arial"/>
      <family val="2"/>
    </font>
    <font>
      <sz val="12"/>
      <name val="VNI-Times"/>
    </font>
    <font>
      <sz val="10"/>
      <color indexed="8"/>
      <name val="MS Sans Serif"/>
      <family val="2"/>
    </font>
    <font>
      <sz val="12"/>
      <name val="돋움체"/>
      <family val="3"/>
    </font>
    <font>
      <sz val="11"/>
      <name val="VNI-Times"/>
    </font>
    <font>
      <sz val="12"/>
      <name val="VNtimes new roman"/>
      <family val="2"/>
    </font>
    <font>
      <sz val="10"/>
      <name val=".VnTime"/>
      <family val="2"/>
    </font>
    <font>
      <sz val="10"/>
      <name val="VNI-Times"/>
    </font>
    <font>
      <sz val="10"/>
      <name val="?? ??"/>
      <family val="1"/>
    </font>
    <font>
      <sz val="12"/>
      <name val=".VnArial"/>
      <family val="2"/>
    </font>
    <font>
      <sz val="10"/>
      <name val="??"/>
      <family val="3"/>
    </font>
    <font>
      <sz val="12"/>
      <name val="????"/>
      <family val="1"/>
    </font>
    <font>
      <sz val="12"/>
      <name val="Courier"/>
      <family val="3"/>
    </font>
    <font>
      <sz val="10"/>
      <name val="AngsanaUPC"/>
      <family val="1"/>
    </font>
    <font>
      <sz val="12"/>
      <name val="|??¢¥¢¬¨Ï"/>
      <family val="1"/>
    </font>
    <font>
      <sz val="10"/>
      <name val="Helv"/>
      <family val="2"/>
    </font>
    <font>
      <sz val="10"/>
      <color indexed="8"/>
      <name val="Arial"/>
      <family val="2"/>
    </font>
    <font>
      <sz val="10"/>
      <name val="MS Sans Serif"/>
      <family val="2"/>
    </font>
    <font>
      <sz val="12"/>
      <name val="???"/>
    </font>
    <font>
      <sz val="11"/>
      <name val="‚l‚r ‚oƒSƒVƒbƒN"/>
      <family val="3"/>
    </font>
    <font>
      <sz val="11"/>
      <name val="–¾’©"/>
      <family val="1"/>
    </font>
    <font>
      <sz val="14"/>
      <name val="Terminal"/>
      <family val="3"/>
    </font>
    <font>
      <sz val="14"/>
      <name val="VnTime"/>
    </font>
    <font>
      <sz val="10"/>
      <name val=".VnArial"/>
      <family val="2"/>
    </font>
    <font>
      <b/>
      <u/>
      <sz val="14"/>
      <color indexed="8"/>
      <name val=".VnBook-AntiquaH"/>
      <family val="2"/>
    </font>
    <font>
      <sz val="11"/>
      <name val=".VnTime"/>
      <family val="2"/>
    </font>
    <font>
      <b/>
      <u/>
      <sz val="10"/>
      <name val="VNI-Times"/>
    </font>
    <font>
      <b/>
      <sz val="10"/>
      <name val=".VnArial"/>
      <family val="2"/>
    </font>
    <font>
      <sz val="10"/>
      <name val="VnTimes"/>
    </font>
    <font>
      <sz val="12"/>
      <color indexed="10"/>
      <name val=".VnArial Narrow"/>
      <family val="2"/>
    </font>
    <font>
      <sz val="12"/>
      <color indexed="8"/>
      <name val="¹ÙÅÁÃ¼"/>
      <family val="1"/>
    </font>
    <font>
      <i/>
      <sz val="12"/>
      <color indexed="8"/>
      <name val=".VnBook-AntiquaH"/>
      <family val="2"/>
    </font>
    <font>
      <sz val="14"/>
      <color indexed="8"/>
      <name val="Times New Roman"/>
      <family val="2"/>
    </font>
    <font>
      <b/>
      <sz val="12"/>
      <color indexed="8"/>
      <name val=".VnBook-Antiqua"/>
      <family val="2"/>
    </font>
    <font>
      <i/>
      <sz val="12"/>
      <color indexed="8"/>
      <name val=".VnBook-Antiqua"/>
      <family val="2"/>
    </font>
    <font>
      <sz val="14"/>
      <name val=".VnTimeH"/>
      <family val="2"/>
    </font>
    <font>
      <sz val="14"/>
      <color indexed="9"/>
      <name val="Times New Roman"/>
      <family val="2"/>
    </font>
    <font>
      <sz val="14"/>
      <name val=".VnTime"/>
      <family val="2"/>
    </font>
    <font>
      <sz val="14"/>
      <name val="VNI-Times"/>
    </font>
    <font>
      <sz val="12"/>
      <name val="¹UAAA¼"/>
      <family val="3"/>
    </font>
    <font>
      <b/>
      <sz val="12"/>
      <color indexed="63"/>
      <name val="VNI-Times"/>
    </font>
    <font>
      <sz val="12"/>
      <name val="¹ÙÅÁÃ¼"/>
    </font>
    <font>
      <sz val="14"/>
      <color indexed="14"/>
      <name val="Times New Roman"/>
      <family val="2"/>
    </font>
    <font>
      <sz val="12"/>
      <name val="Times"/>
    </font>
    <font>
      <sz val="13"/>
      <name val=".VnTime"/>
      <family val="2"/>
    </font>
    <font>
      <sz val="11"/>
      <name val="µ¸¿ò"/>
    </font>
    <font>
      <sz val="12"/>
      <name val="System"/>
      <family val="1"/>
    </font>
    <font>
      <sz val="12"/>
      <name val="Helv"/>
      <family val="2"/>
    </font>
    <font>
      <sz val="10"/>
      <name val="±¼¸²A¼"/>
      <family val="3"/>
    </font>
    <font>
      <b/>
      <sz val="14"/>
      <color indexed="52"/>
      <name val="Times New Roman"/>
      <family val="2"/>
    </font>
    <font>
      <b/>
      <sz val="10"/>
      <name val="Helv"/>
    </font>
    <font>
      <b/>
      <sz val="14"/>
      <color indexed="9"/>
      <name val="Times New Roman"/>
      <family val="2"/>
    </font>
    <font>
      <sz val="10"/>
      <name val="VNI-Aptima"/>
    </font>
    <font>
      <sz val="11"/>
      <name val="Times"/>
    </font>
    <font>
      <sz val="9"/>
      <name val="Arial"/>
      <family val="2"/>
    </font>
    <font>
      <sz val="11"/>
      <color indexed="8"/>
      <name val="Arial"/>
      <family val="2"/>
    </font>
    <font>
      <sz val="14"/>
      <color indexed="8"/>
      <name val=".VnTime"/>
      <family val="2"/>
    </font>
    <font>
      <sz val="11"/>
      <name val="UVnTime"/>
      <family val="2"/>
    </font>
    <font>
      <sz val="10"/>
      <name val=".VnArial NarrowH"/>
      <family val="2"/>
    </font>
    <font>
      <sz val="12"/>
      <color indexed="8"/>
      <name val="Times New Roman"/>
      <family val="1"/>
    </font>
    <font>
      <b/>
      <sz val="12"/>
      <name val="VNTime"/>
      <family val="2"/>
    </font>
    <font>
      <sz val="10"/>
      <name val="MS Serif"/>
      <family val="1"/>
    </font>
    <font>
      <sz val="11"/>
      <name val="VNtimes new roman"/>
      <family val="2"/>
    </font>
    <font>
      <sz val="9"/>
      <name val=".VnAvant"/>
      <family val="2"/>
    </font>
    <font>
      <b/>
      <sz val="12"/>
      <name val="VNTimeH"/>
      <family val="2"/>
    </font>
    <font>
      <sz val="10"/>
      <name val="Arial CE"/>
    </font>
    <font>
      <sz val="10"/>
      <color indexed="16"/>
      <name val="MS Serif"/>
      <family val="1"/>
    </font>
    <font>
      <sz val="10"/>
      <name val="VNI-Helve-Condense"/>
    </font>
    <font>
      <i/>
      <sz val="14"/>
      <color indexed="23"/>
      <name val="Times New Roman"/>
      <family val="2"/>
    </font>
    <font>
      <sz val="12"/>
      <name val="VNTime"/>
      <family val="2"/>
    </font>
    <font>
      <sz val="14"/>
      <color indexed="17"/>
      <name val="Times New Roman"/>
      <family val="2"/>
    </font>
    <font>
      <sz val="8"/>
      <name val="Arial"/>
      <family val="2"/>
    </font>
    <font>
      <sz val="10"/>
      <name val=".VnArialH"/>
      <family val="2"/>
    </font>
    <font>
      <b/>
      <sz val="12"/>
      <name val=".VnBook-AntiquaH"/>
      <family val="2"/>
    </font>
    <font>
      <b/>
      <sz val="12"/>
      <color indexed="9"/>
      <name val="Times"/>
    </font>
    <font>
      <b/>
      <sz val="12"/>
      <name val="Helv"/>
    </font>
    <font>
      <b/>
      <sz val="12"/>
      <name val="Arial"/>
      <family val="2"/>
    </font>
    <font>
      <b/>
      <sz val="18"/>
      <name val="Arial"/>
      <family val="2"/>
    </font>
    <font>
      <b/>
      <sz val="11"/>
      <color indexed="62"/>
      <name val="Times New Roman"/>
      <family val="2"/>
    </font>
    <font>
      <b/>
      <sz val="8"/>
      <name val="MS Sans Serif"/>
      <family val="2"/>
    </font>
    <font>
      <b/>
      <sz val="10"/>
      <name val=".VnTime"/>
      <family val="2"/>
    </font>
    <font>
      <b/>
      <sz val="14"/>
      <name val=".VnTimeH"/>
      <family val="2"/>
    </font>
    <font>
      <b/>
      <i/>
      <sz val="12"/>
      <name val=".VnTime"/>
      <family val="2"/>
    </font>
    <font>
      <u/>
      <sz val="14"/>
      <color theme="10"/>
      <name val="Times New Roman"/>
      <family val="2"/>
    </font>
    <font>
      <sz val="12"/>
      <name val="±¼¸²Ã¼"/>
      <family val="3"/>
    </font>
    <font>
      <sz val="14"/>
      <color indexed="62"/>
      <name val="Times New Roman"/>
      <family val="2"/>
    </font>
    <font>
      <sz val="11"/>
      <color indexed="62"/>
      <name val="Calibri"/>
      <family val="2"/>
    </font>
    <font>
      <u/>
      <sz val="10"/>
      <color indexed="12"/>
      <name val=".VnTime"/>
      <family val="2"/>
    </font>
    <font>
      <u/>
      <sz val="12"/>
      <color indexed="12"/>
      <name val=".VnTime"/>
      <family val="2"/>
    </font>
    <font>
      <u/>
      <sz val="12"/>
      <color indexed="12"/>
      <name val="Arial"/>
      <family val="2"/>
    </font>
    <font>
      <sz val="16"/>
      <name val="VNI-Times"/>
    </font>
    <font>
      <sz val="14"/>
      <color indexed="52"/>
      <name val="Times New Roman"/>
      <family val="2"/>
    </font>
    <font>
      <i/>
      <sz val="10"/>
      <name val=".VnTime"/>
      <family val="2"/>
    </font>
    <font>
      <sz val="8"/>
      <name val="VNarial"/>
      <family val="2"/>
    </font>
    <font>
      <b/>
      <sz val="11"/>
      <name val="Helv"/>
    </font>
    <font>
      <sz val="14"/>
      <color indexed="60"/>
      <name val="Times New Roman"/>
      <family val="2"/>
    </font>
    <font>
      <sz val="7"/>
      <name val="Small Fonts"/>
      <family val="2"/>
    </font>
    <font>
      <b/>
      <sz val="12"/>
      <name val="VN-NTime"/>
    </font>
    <font>
      <sz val="10"/>
      <name val="VNtimes new roman"/>
      <family val="1"/>
    </font>
    <font>
      <b/>
      <i/>
      <sz val="16"/>
      <name val="Helv"/>
    </font>
    <font>
      <sz val="12"/>
      <name val="바탕체"/>
      <family val="1"/>
    </font>
    <font>
      <sz val="14"/>
      <color theme="1"/>
      <name val="Times New Roman"/>
      <family val="2"/>
    </font>
    <font>
      <sz val="11"/>
      <color theme="1"/>
      <name val="Calibri"/>
      <family val="2"/>
    </font>
    <font>
      <sz val="9"/>
      <name val="Arial"/>
      <family val="2"/>
      <charset val="163"/>
    </font>
    <font>
      <sz val="10"/>
      <color indexed="8"/>
      <name val="Times New Roman"/>
      <family val="1"/>
    </font>
    <font>
      <sz val="10"/>
      <name val=".VnArial Narrow"/>
      <family val="2"/>
    </font>
    <font>
      <sz val="11"/>
      <color theme="1"/>
      <name val="Arial"/>
      <family val="2"/>
      <charset val="163"/>
      <scheme val="minor"/>
    </font>
    <font>
      <sz val="12"/>
      <color indexed="8"/>
      <name val="Arial"/>
      <family val="2"/>
    </font>
    <font>
      <sz val="11"/>
      <color indexed="8"/>
      <name val="Helvetica Neue"/>
    </font>
    <font>
      <sz val="11"/>
      <name val="UVnTime"/>
    </font>
    <font>
      <sz val="11"/>
      <name val=".VnArial"/>
      <family val="2"/>
    </font>
    <font>
      <sz val="11"/>
      <name val="VNI-Aptima"/>
    </font>
    <font>
      <b/>
      <sz val="11"/>
      <name val="Arial"/>
      <family val="2"/>
    </font>
    <font>
      <b/>
      <sz val="11"/>
      <name val="Arial"/>
      <family val="2"/>
      <charset val="163"/>
    </font>
    <font>
      <b/>
      <sz val="14"/>
      <color indexed="63"/>
      <name val="Times New Roman"/>
      <family val="2"/>
    </font>
    <font>
      <sz val="14"/>
      <name val=".VnArial Narrow"/>
      <family val="2"/>
    </font>
    <font>
      <b/>
      <sz val="10"/>
      <name val="MS Sans Serif"/>
      <family val="2"/>
    </font>
    <font>
      <sz val="8"/>
      <name val="Wingdings"/>
      <charset val="2"/>
    </font>
    <font>
      <sz val="8"/>
      <name val="Helv"/>
    </font>
    <font>
      <b/>
      <sz val="12"/>
      <color indexed="8"/>
      <name val="Arial"/>
      <family val="2"/>
    </font>
    <font>
      <b/>
      <i/>
      <sz val="12"/>
      <color indexed="8"/>
      <name val="Arial"/>
      <family val="2"/>
    </font>
    <font>
      <i/>
      <sz val="12"/>
      <color indexed="8"/>
      <name val="Arial"/>
      <family val="2"/>
    </font>
    <font>
      <sz val="19"/>
      <color indexed="48"/>
      <name val="Arial"/>
      <family val="2"/>
    </font>
    <font>
      <sz val="12"/>
      <color indexed="14"/>
      <name val="Arial"/>
      <family val="2"/>
    </font>
    <font>
      <sz val="11"/>
      <name val="3C_Times_T"/>
    </font>
    <font>
      <sz val="8"/>
      <name val="MS Sans Serif"/>
      <family val="2"/>
    </font>
    <font>
      <b/>
      <sz val="10.5"/>
      <name val=".VnAvantH"/>
      <family val="2"/>
    </font>
    <font>
      <sz val="10"/>
      <name val="VNbook-Antiqua"/>
    </font>
    <font>
      <sz val="11"/>
      <color indexed="32"/>
      <name val="VNI-Times"/>
    </font>
    <font>
      <b/>
      <sz val="8"/>
      <color indexed="8"/>
      <name val="Helv"/>
    </font>
    <font>
      <sz val="10"/>
      <name val="Symbol"/>
      <family val="1"/>
    </font>
    <font>
      <sz val="13"/>
      <name val=".VnArial"/>
      <family val="2"/>
    </font>
    <font>
      <b/>
      <sz val="10"/>
      <name val="VNI-Univer"/>
    </font>
    <font>
      <sz val="10"/>
      <name val=".VnBook-Antiqua"/>
      <family val="2"/>
    </font>
    <font>
      <sz val="10"/>
      <name val="VNI-Univer"/>
    </font>
    <font>
      <b/>
      <sz val="12"/>
      <name val="VNI-Times"/>
    </font>
    <font>
      <sz val="12"/>
      <name val="VnTime"/>
    </font>
    <font>
      <sz val="11"/>
      <name val=".VnAvant"/>
      <family val="2"/>
    </font>
    <font>
      <b/>
      <sz val="13"/>
      <color indexed="8"/>
      <name val=".VnTimeH"/>
      <family val="2"/>
    </font>
    <font>
      <b/>
      <u val="double"/>
      <sz val="12"/>
      <color indexed="12"/>
      <name val=".VnBahamasB"/>
      <family val="2"/>
    </font>
    <font>
      <b/>
      <i/>
      <u/>
      <sz val="12"/>
      <name val=".VnTimeH"/>
      <family val="2"/>
    </font>
    <font>
      <sz val="9.5"/>
      <name val=".VnBlackH"/>
      <family val="2"/>
    </font>
    <font>
      <b/>
      <sz val="10"/>
      <name val=".VnBahamasBH"/>
      <family val="2"/>
    </font>
    <font>
      <b/>
      <sz val="11"/>
      <name val=".VnArialH"/>
      <family val="2"/>
    </font>
    <font>
      <b/>
      <sz val="18"/>
      <color indexed="62"/>
      <name val="Cambria"/>
      <family val="2"/>
    </font>
    <font>
      <b/>
      <sz val="10"/>
      <name val=".VnTimeH"/>
      <family val="2"/>
    </font>
    <font>
      <b/>
      <sz val="11"/>
      <name val=".VnTimeH"/>
      <family val="2"/>
    </font>
    <font>
      <b/>
      <sz val="10"/>
      <name val=".VnArialH"/>
      <family val="2"/>
    </font>
    <font>
      <sz val="10"/>
      <name val=".VnAvant"/>
      <family val="2"/>
    </font>
    <font>
      <b/>
      <sz val="8"/>
      <name val="VN Helvetica"/>
    </font>
    <font>
      <b/>
      <sz val="12"/>
      <name val=".VnTime"/>
      <family val="2"/>
    </font>
    <font>
      <b/>
      <sz val="10"/>
      <name val="VN AvantGBook"/>
    </font>
    <font>
      <b/>
      <sz val="16"/>
      <name val=".VnTime"/>
      <family val="2"/>
    </font>
    <font>
      <sz val="9"/>
      <name val=".VnTime"/>
      <family val="2"/>
    </font>
    <font>
      <sz val="14"/>
      <color indexed="10"/>
      <name val="Times New Roman"/>
      <family val="2"/>
    </font>
    <font>
      <sz val="10"/>
      <name val="Geneva"/>
      <family val="2"/>
    </font>
    <font>
      <sz val="14"/>
      <name val=".VnArial"/>
      <family val="2"/>
    </font>
    <font>
      <sz val="16"/>
      <name val="AngsanaUPC"/>
      <family val="3"/>
    </font>
    <font>
      <sz val="10"/>
      <name val=" "/>
      <family val="1"/>
    </font>
    <font>
      <sz val="14"/>
      <name val="뼻뮝"/>
      <family val="3"/>
    </font>
    <font>
      <sz val="12"/>
      <color indexed="8"/>
      <name val="바탕체"/>
      <family val="3"/>
    </font>
    <font>
      <sz val="12"/>
      <name val="뼻뮝"/>
      <family val="3"/>
    </font>
    <font>
      <sz val="10"/>
      <name val="명조"/>
      <family val="3"/>
    </font>
    <font>
      <sz val="10"/>
      <name val="돋움체"/>
      <family val="3"/>
    </font>
    <font>
      <b/>
      <sz val="16"/>
      <name val="Times New Roman"/>
      <family val="1"/>
    </font>
    <font>
      <i/>
      <sz val="16"/>
      <name val="Times New Roman"/>
      <family val="1"/>
    </font>
    <font>
      <vertAlign val="superscript"/>
      <sz val="14"/>
      <name val="Times New Roman"/>
      <family val="1"/>
    </font>
    <font>
      <b/>
      <i/>
      <sz val="14"/>
      <name val="Times New Roman"/>
      <family val="1"/>
    </font>
    <font>
      <sz val="12"/>
      <name val="timesnewroman"/>
    </font>
    <font>
      <b/>
      <sz val="9"/>
      <color indexed="81"/>
      <name val="Tahoma"/>
      <family val="2"/>
      <charset val="163"/>
    </font>
    <font>
      <sz val="9"/>
      <color indexed="81"/>
      <name val="Tahoma"/>
      <family val="2"/>
      <charset val="163"/>
    </font>
    <font>
      <b/>
      <sz val="20"/>
      <name val="Times New Roman"/>
      <family val="1"/>
    </font>
    <font>
      <sz val="20"/>
      <name val="Times New Roman"/>
      <family val="1"/>
    </font>
    <font>
      <b/>
      <sz val="15"/>
      <name val="Times New Roman"/>
      <family val="1"/>
    </font>
  </fonts>
  <fills count="43">
    <fill>
      <patternFill patternType="none"/>
    </fill>
    <fill>
      <patternFill patternType="gray125"/>
    </fill>
    <fill>
      <patternFill patternType="solid">
        <fgColor theme="0"/>
        <bgColor indexed="64"/>
      </patternFill>
    </fill>
    <fill>
      <patternFill patternType="solid">
        <fgColor indexed="22"/>
        <bgColor indexed="64"/>
      </patternFill>
    </fill>
    <fill>
      <patternFill patternType="solid">
        <fgColor indexed="13"/>
        <bgColor indexed="64"/>
      </patternFill>
    </fill>
    <fill>
      <patternFill patternType="solid">
        <fgColor indexed="9"/>
      </patternFill>
    </fill>
    <fill>
      <patternFill patternType="solid">
        <fgColor indexed="47"/>
      </patternFill>
    </fill>
    <fill>
      <patternFill patternType="solid">
        <fgColor indexed="26"/>
      </patternFill>
    </fill>
    <fill>
      <patternFill patternType="solid">
        <fgColor indexed="27"/>
      </patternFill>
    </fill>
    <fill>
      <patternFill patternType="solid">
        <fgColor indexed="22"/>
      </patternFill>
    </fill>
    <fill>
      <patternFill patternType="solid">
        <fgColor indexed="29"/>
      </patternFill>
    </fill>
    <fill>
      <patternFill patternType="solid">
        <fgColor indexed="43"/>
      </patternFill>
    </fill>
    <fill>
      <patternFill patternType="solid">
        <fgColor indexed="44"/>
      </patternFill>
    </fill>
    <fill>
      <patternFill patternType="solid">
        <fgColor indexed="49"/>
      </patternFill>
    </fill>
    <fill>
      <patternFill patternType="solid">
        <fgColor indexed="19"/>
      </patternFill>
    </fill>
    <fill>
      <patternFill patternType="solid">
        <fgColor indexed="54"/>
      </patternFill>
    </fill>
    <fill>
      <patternFill patternType="solid">
        <fgColor indexed="53"/>
      </patternFill>
    </fill>
    <fill>
      <patternFill patternType="solid">
        <fgColor indexed="45"/>
      </patternFill>
    </fill>
    <fill>
      <patternFill patternType="solid">
        <fgColor indexed="55"/>
      </patternFill>
    </fill>
    <fill>
      <patternFill patternType="solid">
        <fgColor indexed="42"/>
      </patternFill>
    </fill>
    <fill>
      <patternFill patternType="solid">
        <fgColor indexed="9"/>
        <bgColor indexed="64"/>
      </patternFill>
    </fill>
    <fill>
      <patternFill patternType="solid">
        <fgColor indexed="65"/>
        <bgColor indexed="64"/>
      </patternFill>
    </fill>
    <fill>
      <patternFill patternType="solid">
        <fgColor indexed="40"/>
        <bgColor indexed="64"/>
      </patternFill>
    </fill>
    <fill>
      <patternFill patternType="solid">
        <fgColor indexed="26"/>
        <bgColor indexed="64"/>
      </patternFill>
    </fill>
    <fill>
      <patternFill patternType="darkVertical"/>
    </fill>
    <fill>
      <patternFill patternType="solid">
        <fgColor indexed="43"/>
        <bgColor indexed="64"/>
      </patternFill>
    </fill>
    <fill>
      <patternFill patternType="solid">
        <fgColor indexed="54"/>
        <bgColor indexed="64"/>
      </patternFill>
    </fill>
    <fill>
      <patternFill patternType="solid">
        <fgColor indexed="10"/>
        <bgColor indexed="64"/>
      </patternFill>
    </fill>
    <fill>
      <patternFill patternType="solid">
        <fgColor indexed="45"/>
        <bgColor indexed="64"/>
      </patternFill>
    </fill>
    <fill>
      <patternFill patternType="solid">
        <fgColor indexed="29"/>
        <bgColor indexed="64"/>
      </patternFill>
    </fill>
    <fill>
      <patternFill patternType="solid">
        <fgColor indexed="42"/>
        <bgColor indexed="64"/>
      </patternFill>
    </fill>
    <fill>
      <patternFill patternType="solid">
        <fgColor indexed="51"/>
        <bgColor indexed="64"/>
      </patternFill>
    </fill>
    <fill>
      <patternFill patternType="solid">
        <fgColor indexed="47"/>
        <bgColor indexed="64"/>
      </patternFill>
    </fill>
    <fill>
      <patternFill patternType="solid">
        <fgColor indexed="50"/>
        <bgColor indexed="64"/>
      </patternFill>
    </fill>
    <fill>
      <patternFill patternType="solid">
        <fgColor indexed="57"/>
        <bgColor indexed="64"/>
      </patternFill>
    </fill>
    <fill>
      <patternFill patternType="solid">
        <fgColor indexed="21"/>
        <bgColor indexed="64"/>
      </patternFill>
    </fill>
    <fill>
      <patternFill patternType="lightUp">
        <fgColor indexed="48"/>
        <bgColor indexed="44"/>
      </patternFill>
    </fill>
    <fill>
      <patternFill patternType="solid">
        <fgColor indexed="44"/>
        <bgColor indexed="64"/>
      </patternFill>
    </fill>
    <fill>
      <patternFill patternType="solid">
        <fgColor indexed="41"/>
        <bgColor indexed="64"/>
      </patternFill>
    </fill>
    <fill>
      <patternFill patternType="solid">
        <fgColor indexed="35"/>
        <bgColor indexed="64"/>
      </patternFill>
    </fill>
    <fill>
      <patternFill patternType="gray125">
        <fgColor indexed="35"/>
      </patternFill>
    </fill>
    <fill>
      <patternFill patternType="solid">
        <fgColor indexed="26"/>
        <bgColor indexed="9"/>
      </patternFill>
    </fill>
    <fill>
      <patternFill patternType="solid">
        <fgColor indexed="9"/>
        <bgColor indexed="10"/>
      </patternFill>
    </fill>
  </fills>
  <borders count="39">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double">
        <color indexed="64"/>
      </top>
      <bottom style="hair">
        <color indexed="64"/>
      </bottom>
      <diagonal/>
    </border>
    <border>
      <left/>
      <right/>
      <top/>
      <bottom style="hair">
        <color indexed="64"/>
      </bottom>
      <diagonal/>
    </border>
    <border>
      <left/>
      <right/>
      <top style="double">
        <color indexed="64"/>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style="double">
        <color indexed="64"/>
      </right>
      <top/>
      <bottom/>
      <diagonal/>
    </border>
    <border>
      <left style="thin">
        <color indexed="64"/>
      </left>
      <right style="thin">
        <color indexed="64"/>
      </right>
      <top/>
      <bottom style="hair">
        <color indexed="64"/>
      </bottom>
      <diagonal/>
    </border>
    <border>
      <left/>
      <right/>
      <top style="medium">
        <color indexed="64"/>
      </top>
      <bottom style="medium">
        <color indexed="64"/>
      </bottom>
      <diagonal/>
    </border>
    <border>
      <left/>
      <right/>
      <top/>
      <bottom style="medium">
        <color indexed="49"/>
      </bottom>
      <diagonal/>
    </border>
    <border>
      <left/>
      <right/>
      <top/>
      <bottom style="medium">
        <color indexed="64"/>
      </bottom>
      <diagonal/>
    </border>
    <border>
      <left style="thin">
        <color indexed="64"/>
      </left>
      <right style="thin">
        <color indexed="64"/>
      </right>
      <top style="thin">
        <color indexed="8"/>
      </top>
      <bottom style="thin">
        <color indexed="64"/>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medium">
        <color indexed="64"/>
      </top>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right/>
      <top style="thin">
        <color indexed="48"/>
      </top>
      <bottom style="thin">
        <color indexed="48"/>
      </bottom>
      <diagonal/>
    </border>
    <border>
      <left style="thin">
        <color indexed="64"/>
      </left>
      <right style="medium">
        <color indexed="64"/>
      </right>
      <top style="medium">
        <color indexed="64"/>
      </top>
      <bottom style="thin">
        <color indexed="64"/>
      </bottom>
      <diagonal/>
    </border>
    <border>
      <left/>
      <right style="medium">
        <color indexed="0"/>
      </right>
      <top/>
      <bottom/>
      <diagonal/>
    </border>
    <border>
      <left style="double">
        <color indexed="64"/>
      </left>
      <right style="thin">
        <color indexed="64"/>
      </right>
      <top style="double">
        <color indexed="64"/>
      </top>
      <bottom/>
      <diagonal/>
    </border>
    <border>
      <left style="double">
        <color indexed="64"/>
      </left>
      <right style="thin">
        <color indexed="64"/>
      </right>
      <top style="hair">
        <color indexed="64"/>
      </top>
      <bottom style="double">
        <color indexed="64"/>
      </bottom>
      <diagonal/>
    </border>
    <border>
      <left style="medium">
        <color indexed="9"/>
      </left>
      <right style="medium">
        <color indexed="9"/>
      </right>
      <top style="medium">
        <color indexed="9"/>
      </top>
      <bottom style="medium">
        <color indexed="9"/>
      </bottom>
      <diagonal/>
    </border>
    <border>
      <left style="hair">
        <color indexed="64"/>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s>
  <cellStyleXfs count="2683">
    <xf numFmtId="0" fontId="0" fillId="0" borderId="0"/>
    <xf numFmtId="43" fontId="2" fillId="0" borderId="0" applyFont="0" applyFill="0" applyBorder="0" applyAlignment="0" applyProtection="0"/>
    <xf numFmtId="3" fontId="5" fillId="0" borderId="0">
      <alignment vertical="center" wrapText="1"/>
    </xf>
    <xf numFmtId="3" fontId="5" fillId="0" borderId="0">
      <alignment vertical="center" wrapText="1"/>
    </xf>
    <xf numFmtId="9" fontId="2" fillId="0" borderId="0" applyFont="0" applyFill="0" applyBorder="0" applyAlignment="0" applyProtection="0"/>
    <xf numFmtId="3" fontId="2" fillId="0" borderId="0">
      <alignment vertical="center" wrapText="1"/>
    </xf>
    <xf numFmtId="1" fontId="2" fillId="0" borderId="0">
      <alignment vertical="center" wrapText="1"/>
    </xf>
    <xf numFmtId="0" fontId="10" fillId="0" borderId="0"/>
    <xf numFmtId="43" fontId="21" fillId="0" borderId="0" applyFont="0" applyFill="0" applyBorder="0" applyAlignment="0" applyProtection="0"/>
    <xf numFmtId="0" fontId="10" fillId="0" borderId="0" applyFont="0" applyFill="0" applyBorder="0" applyAlignment="0" applyProtection="0"/>
    <xf numFmtId="43" fontId="10" fillId="0" borderId="0" applyFont="0" applyFill="0" applyBorder="0" applyAlignment="0" applyProtection="0"/>
    <xf numFmtId="43" fontId="21" fillId="0" borderId="0" applyFont="0" applyFill="0" applyBorder="0" applyAlignment="0" applyProtection="0"/>
    <xf numFmtId="0" fontId="22" fillId="0" borderId="0" applyFont="0" applyFill="0" applyBorder="0" applyAlignment="0" applyProtection="0"/>
    <xf numFmtId="43" fontId="21" fillId="0" borderId="0" applyFont="0" applyFill="0" applyBorder="0" applyAlignment="0" applyProtection="0"/>
    <xf numFmtId="0" fontId="21" fillId="0" borderId="0"/>
    <xf numFmtId="0" fontId="10" fillId="0" borderId="0"/>
    <xf numFmtId="0" fontId="10" fillId="0" borderId="0"/>
    <xf numFmtId="0" fontId="10" fillId="0" borderId="0"/>
    <xf numFmtId="43" fontId="29" fillId="0" borderId="0" applyFont="0" applyFill="0" applyBorder="0" applyAlignment="0" applyProtection="0"/>
    <xf numFmtId="43" fontId="21" fillId="0" borderId="0" applyFont="0" applyFill="0" applyBorder="0" applyAlignment="0" applyProtection="0"/>
    <xf numFmtId="0" fontId="10" fillId="0" borderId="0"/>
    <xf numFmtId="43" fontId="21" fillId="0" borderId="0" applyFont="0" applyFill="0" applyBorder="0" applyAlignment="0" applyProtection="0"/>
    <xf numFmtId="43" fontId="30"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0" fontId="31" fillId="0" borderId="0"/>
    <xf numFmtId="0" fontId="1" fillId="0" borderId="0"/>
    <xf numFmtId="169" fontId="32" fillId="0" borderId="0" applyFon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33" fillId="0" borderId="0"/>
    <xf numFmtId="0" fontId="33" fillId="0" borderId="0"/>
    <xf numFmtId="0" fontId="33" fillId="0" borderId="0"/>
    <xf numFmtId="0" fontId="33" fillId="0" borderId="0"/>
    <xf numFmtId="3" fontId="34" fillId="0" borderId="1"/>
    <xf numFmtId="0" fontId="35" fillId="0" borderId="0"/>
    <xf numFmtId="168" fontId="36" fillId="0" borderId="13" applyFont="0" applyBorder="0"/>
    <xf numFmtId="0" fontId="37" fillId="0" borderId="0"/>
    <xf numFmtId="170" fontId="38" fillId="0" borderId="0" applyFont="0" applyFill="0" applyBorder="0" applyAlignment="0" applyProtection="0"/>
    <xf numFmtId="0" fontId="39"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2" fontId="10" fillId="0" borderId="0" applyFont="0" applyFill="0" applyBorder="0" applyAlignment="0" applyProtection="0"/>
    <xf numFmtId="170" fontId="38" fillId="0" borderId="0" applyFont="0" applyFill="0" applyBorder="0" applyAlignment="0" applyProtection="0"/>
    <xf numFmtId="0" fontId="10" fillId="0" borderId="0" applyNumberFormat="0" applyFill="0" applyBorder="0" applyAlignment="0" applyProtection="0"/>
    <xf numFmtId="0" fontId="40" fillId="0" borderId="0" applyFont="0" applyFill="0" applyBorder="0" applyAlignment="0" applyProtection="0"/>
    <xf numFmtId="0" fontId="41" fillId="0" borderId="14"/>
    <xf numFmtId="173" fontId="37" fillId="0" borderId="0" applyFont="0" applyFill="0" applyBorder="0" applyAlignment="0" applyProtection="0"/>
    <xf numFmtId="174" fontId="42" fillId="0" borderId="0" applyFont="0" applyFill="0" applyBorder="0" applyAlignment="0" applyProtection="0"/>
    <xf numFmtId="175" fontId="42" fillId="0" borderId="0" applyFont="0" applyFill="0" applyBorder="0" applyAlignment="0" applyProtection="0"/>
    <xf numFmtId="176" fontId="43" fillId="0" borderId="0" applyFont="0" applyFill="0" applyBorder="0" applyAlignment="0" applyProtection="0"/>
    <xf numFmtId="0" fontId="44"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xf numFmtId="0" fontId="45" fillId="0" borderId="0"/>
    <xf numFmtId="0" fontId="10" fillId="0" borderId="0" applyNumberFormat="0" applyFill="0" applyBorder="0" applyAlignment="0" applyProtection="0"/>
    <xf numFmtId="174" fontId="22" fillId="0" borderId="0" applyFont="0" applyFill="0" applyBorder="0" applyAlignment="0" applyProtection="0"/>
    <xf numFmtId="177" fontId="32" fillId="0" borderId="0" applyFont="0" applyFill="0" applyBorder="0" applyAlignment="0" applyProtection="0"/>
    <xf numFmtId="177" fontId="32" fillId="0" borderId="0" applyFont="0" applyFill="0" applyBorder="0" applyAlignment="0" applyProtection="0"/>
    <xf numFmtId="166" fontId="38" fillId="0" borderId="0" applyFon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178" fontId="22" fillId="0" borderId="0" applyFont="0" applyFill="0" applyBorder="0" applyAlignment="0" applyProtection="0"/>
    <xf numFmtId="166" fontId="38" fillId="0" borderId="0" applyFont="0" applyFill="0" applyBorder="0" applyAlignment="0" applyProtection="0"/>
    <xf numFmtId="179" fontId="38" fillId="0" borderId="0" applyFont="0" applyFill="0" applyBorder="0" applyAlignment="0" applyProtection="0"/>
    <xf numFmtId="166" fontId="38" fillId="0" borderId="0" applyFont="0" applyFill="0" applyBorder="0" applyAlignment="0" applyProtection="0"/>
    <xf numFmtId="0" fontId="46" fillId="0" borderId="0"/>
    <xf numFmtId="177" fontId="32" fillId="0" borderId="0" applyFont="0" applyFill="0" applyBorder="0" applyAlignment="0" applyProtection="0"/>
    <xf numFmtId="177" fontId="32" fillId="0" borderId="0" applyFont="0" applyFill="0" applyBorder="0" applyAlignment="0" applyProtection="0"/>
    <xf numFmtId="166" fontId="38" fillId="0" borderId="0" applyFont="0" applyFill="0" applyBorder="0" applyAlignment="0" applyProtection="0"/>
    <xf numFmtId="179" fontId="38" fillId="0" borderId="0" applyFont="0" applyFill="0" applyBorder="0" applyAlignment="0" applyProtection="0"/>
    <xf numFmtId="0" fontId="46" fillId="0" borderId="0"/>
    <xf numFmtId="166" fontId="38" fillId="0" borderId="0" applyFont="0" applyFill="0" applyBorder="0" applyAlignment="0" applyProtection="0"/>
    <xf numFmtId="0" fontId="47" fillId="0" borderId="0">
      <alignment vertical="top"/>
    </xf>
    <xf numFmtId="0" fontId="47" fillId="0" borderId="0">
      <alignment vertical="top"/>
    </xf>
    <xf numFmtId="0" fontId="47" fillId="0" borderId="0">
      <alignment vertical="top"/>
    </xf>
    <xf numFmtId="169" fontId="32" fillId="0" borderId="0" applyFon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166" fontId="38" fillId="0" borderId="0" applyFont="0" applyFill="0" applyBorder="0" applyAlignment="0" applyProtection="0"/>
    <xf numFmtId="180" fontId="38" fillId="0" borderId="0" applyFon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166" fontId="38" fillId="0" borderId="0" applyFont="0" applyFill="0" applyBorder="0" applyAlignment="0" applyProtection="0"/>
    <xf numFmtId="0" fontId="46" fillId="0" borderId="0"/>
    <xf numFmtId="179" fontId="38" fillId="0" borderId="0" applyFont="0" applyFill="0" applyBorder="0" applyAlignment="0" applyProtection="0"/>
    <xf numFmtId="0" fontId="46" fillId="0" borderId="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6" fillId="0" borderId="0"/>
    <xf numFmtId="166" fontId="38" fillId="0" borderId="0" applyFont="0" applyFill="0" applyBorder="0" applyAlignment="0" applyProtection="0"/>
    <xf numFmtId="166" fontId="38" fillId="0" borderId="0" applyFont="0" applyFill="0" applyBorder="0" applyAlignment="0" applyProtection="0"/>
    <xf numFmtId="166" fontId="38" fillId="0" borderId="0" applyFont="0" applyFill="0" applyBorder="0" applyAlignment="0" applyProtection="0"/>
    <xf numFmtId="0" fontId="46" fillId="0" borderId="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6" fillId="0" borderId="0"/>
    <xf numFmtId="0" fontId="46" fillId="0" borderId="0"/>
    <xf numFmtId="0" fontId="46" fillId="0" borderId="0"/>
    <xf numFmtId="180" fontId="38" fillId="0" borderId="0" applyFont="0" applyFill="0" applyBorder="0" applyAlignment="0" applyProtection="0"/>
    <xf numFmtId="0" fontId="48" fillId="0" borderId="0" applyFont="0" applyFill="0" applyBorder="0" applyAlignment="0" applyProtection="0"/>
    <xf numFmtId="0" fontId="48" fillId="0" borderId="0" applyFon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166" fontId="38" fillId="0" borderId="0" applyFont="0" applyFill="0" applyBorder="0" applyAlignment="0" applyProtection="0"/>
    <xf numFmtId="180" fontId="38" fillId="0" borderId="0" applyFont="0" applyFill="0" applyBorder="0" applyAlignment="0" applyProtection="0"/>
    <xf numFmtId="166" fontId="38" fillId="0" borderId="0" applyFont="0" applyFill="0" applyBorder="0" applyAlignment="0" applyProtection="0"/>
    <xf numFmtId="0" fontId="46" fillId="0" borderId="0"/>
    <xf numFmtId="179" fontId="38" fillId="0" borderId="0" applyFont="0" applyFill="0" applyBorder="0" applyAlignment="0" applyProtection="0"/>
    <xf numFmtId="0" fontId="46" fillId="0" borderId="0"/>
    <xf numFmtId="177" fontId="32" fillId="0" borderId="0" applyFont="0" applyFill="0" applyBorder="0" applyAlignment="0" applyProtection="0"/>
    <xf numFmtId="166" fontId="38" fillId="0" borderId="0" applyFont="0" applyFill="0" applyBorder="0" applyAlignment="0" applyProtection="0"/>
    <xf numFmtId="177" fontId="32" fillId="0" borderId="0" applyFont="0" applyFill="0" applyBorder="0" applyAlignment="0" applyProtection="0"/>
    <xf numFmtId="177" fontId="32" fillId="0" borderId="0" applyFont="0" applyFill="0" applyBorder="0" applyAlignment="0" applyProtection="0"/>
    <xf numFmtId="169" fontId="32" fillId="0" borderId="0" applyFont="0" applyFill="0" applyBorder="0" applyAlignment="0" applyProtection="0"/>
    <xf numFmtId="175" fontId="32" fillId="0" borderId="0" applyFont="0" applyFill="0" applyBorder="0" applyAlignment="0" applyProtection="0"/>
    <xf numFmtId="181" fontId="38" fillId="0" borderId="0" applyFont="0" applyFill="0" applyBorder="0" applyAlignment="0" applyProtection="0"/>
    <xf numFmtId="175"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182"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175" fontId="38" fillId="0" borderId="0" applyFont="0" applyFill="0" applyBorder="0" applyAlignment="0" applyProtection="0"/>
    <xf numFmtId="175" fontId="38" fillId="0" borderId="0" applyFont="0" applyFill="0" applyBorder="0" applyAlignment="0" applyProtection="0"/>
    <xf numFmtId="175" fontId="38" fillId="0" borderId="0" applyFont="0" applyFill="0" applyBorder="0" applyAlignment="0" applyProtection="0"/>
    <xf numFmtId="175"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175" fontId="38" fillId="0" borderId="0" applyFont="0" applyFill="0" applyBorder="0" applyAlignment="0" applyProtection="0"/>
    <xf numFmtId="181" fontId="38" fillId="0" borderId="0" applyFont="0" applyFill="0" applyBorder="0" applyAlignment="0" applyProtection="0"/>
    <xf numFmtId="183" fontId="38" fillId="0" borderId="0" applyFont="0" applyFill="0" applyBorder="0" applyAlignment="0" applyProtection="0"/>
    <xf numFmtId="43" fontId="38" fillId="0" borderId="0" applyFont="0" applyFill="0" applyBorder="0" applyAlignment="0" applyProtection="0"/>
    <xf numFmtId="182" fontId="38" fillId="0" borderId="0" applyFont="0" applyFill="0" applyBorder="0" applyAlignment="0" applyProtection="0"/>
    <xf numFmtId="43" fontId="38" fillId="0" borderId="0" applyFont="0" applyFill="0" applyBorder="0" applyAlignment="0" applyProtection="0"/>
    <xf numFmtId="175"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175" fontId="38" fillId="0" borderId="0" applyFont="0" applyFill="0" applyBorder="0" applyAlignment="0" applyProtection="0"/>
    <xf numFmtId="175" fontId="38" fillId="0" borderId="0" applyFont="0" applyFill="0" applyBorder="0" applyAlignment="0" applyProtection="0"/>
    <xf numFmtId="43" fontId="38" fillId="0" borderId="0" applyFont="0" applyFill="0" applyBorder="0" applyAlignment="0" applyProtection="0"/>
    <xf numFmtId="181" fontId="38" fillId="0" borderId="0" applyFont="0" applyFill="0" applyBorder="0" applyAlignment="0" applyProtection="0"/>
    <xf numFmtId="175" fontId="38" fillId="0" borderId="0" applyFont="0" applyFill="0" applyBorder="0" applyAlignment="0" applyProtection="0"/>
    <xf numFmtId="175" fontId="38" fillId="0" borderId="0" applyFont="0" applyFill="0" applyBorder="0" applyAlignment="0" applyProtection="0"/>
    <xf numFmtId="175" fontId="38" fillId="0" borderId="0" applyFont="0" applyFill="0" applyBorder="0" applyAlignment="0" applyProtection="0"/>
    <xf numFmtId="182" fontId="38" fillId="0" borderId="0" applyFont="0" applyFill="0" applyBorder="0" applyAlignment="0" applyProtection="0"/>
    <xf numFmtId="181" fontId="38" fillId="0" borderId="0" applyFont="0" applyFill="0" applyBorder="0" applyAlignment="0" applyProtection="0"/>
    <xf numFmtId="181" fontId="38" fillId="0" borderId="0" applyFont="0" applyFill="0" applyBorder="0" applyAlignment="0" applyProtection="0"/>
    <xf numFmtId="181" fontId="38" fillId="0" borderId="0" applyFont="0" applyFill="0" applyBorder="0" applyAlignment="0" applyProtection="0"/>
    <xf numFmtId="181" fontId="38" fillId="0" borderId="0" applyFont="0" applyFill="0" applyBorder="0" applyAlignment="0" applyProtection="0"/>
    <xf numFmtId="183" fontId="38" fillId="0" borderId="0" applyFont="0" applyFill="0" applyBorder="0" applyAlignment="0" applyProtection="0"/>
    <xf numFmtId="181" fontId="38" fillId="0" borderId="0" applyFont="0" applyFill="0" applyBorder="0" applyAlignment="0" applyProtection="0"/>
    <xf numFmtId="175" fontId="38" fillId="0" borderId="0" applyFont="0" applyFill="0" applyBorder="0" applyAlignment="0" applyProtection="0"/>
    <xf numFmtId="181" fontId="38" fillId="0" borderId="0" applyFont="0" applyFill="0" applyBorder="0" applyAlignment="0" applyProtection="0"/>
    <xf numFmtId="181" fontId="38" fillId="0" borderId="0" applyFont="0" applyFill="0" applyBorder="0" applyAlignment="0" applyProtection="0"/>
    <xf numFmtId="181" fontId="38" fillId="0" borderId="0" applyFont="0" applyFill="0" applyBorder="0" applyAlignment="0" applyProtection="0"/>
    <xf numFmtId="181" fontId="38" fillId="0" borderId="0" applyFont="0" applyFill="0" applyBorder="0" applyAlignment="0" applyProtection="0"/>
    <xf numFmtId="181" fontId="38" fillId="0" borderId="0" applyFont="0" applyFill="0" applyBorder="0" applyAlignment="0" applyProtection="0"/>
    <xf numFmtId="181" fontId="38" fillId="0" borderId="0" applyFont="0" applyFill="0" applyBorder="0" applyAlignment="0" applyProtection="0"/>
    <xf numFmtId="181"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175" fontId="38" fillId="0" borderId="0" applyFont="0" applyFill="0" applyBorder="0" applyAlignment="0" applyProtection="0"/>
    <xf numFmtId="175" fontId="38" fillId="0" borderId="0" applyFont="0" applyFill="0" applyBorder="0" applyAlignment="0" applyProtection="0"/>
    <xf numFmtId="175" fontId="38" fillId="0" borderId="0" applyFont="0" applyFill="0" applyBorder="0" applyAlignment="0" applyProtection="0"/>
    <xf numFmtId="43" fontId="38" fillId="0" borderId="0" applyFont="0" applyFill="0" applyBorder="0" applyAlignment="0" applyProtection="0"/>
    <xf numFmtId="181" fontId="38" fillId="0" borderId="0" applyFont="0" applyFill="0" applyBorder="0" applyAlignment="0" applyProtection="0"/>
    <xf numFmtId="175"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175" fontId="38" fillId="0" borderId="0" applyFont="0" applyFill="0" applyBorder="0" applyAlignment="0" applyProtection="0"/>
    <xf numFmtId="175" fontId="38" fillId="0" borderId="0" applyFont="0" applyFill="0" applyBorder="0" applyAlignment="0" applyProtection="0"/>
    <xf numFmtId="183" fontId="38" fillId="0" borderId="0" applyFont="0" applyFill="0" applyBorder="0" applyAlignment="0" applyProtection="0"/>
    <xf numFmtId="181" fontId="38" fillId="0" borderId="0" applyFont="0" applyFill="0" applyBorder="0" applyAlignment="0" applyProtection="0"/>
    <xf numFmtId="43" fontId="38" fillId="0" borderId="0" applyFont="0" applyFill="0" applyBorder="0" applyAlignment="0" applyProtection="0"/>
    <xf numFmtId="183" fontId="38" fillId="0" borderId="0" applyFont="0" applyFill="0" applyBorder="0" applyAlignment="0" applyProtection="0"/>
    <xf numFmtId="181" fontId="38" fillId="0" borderId="0" applyFont="0" applyFill="0" applyBorder="0" applyAlignment="0" applyProtection="0"/>
    <xf numFmtId="182" fontId="38" fillId="0" borderId="0" applyFont="0" applyFill="0" applyBorder="0" applyAlignment="0" applyProtection="0"/>
    <xf numFmtId="181"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175" fontId="38" fillId="0" borderId="0" applyFont="0" applyFill="0" applyBorder="0" applyAlignment="0" applyProtection="0"/>
    <xf numFmtId="175" fontId="38" fillId="0" borderId="0" applyFont="0" applyFill="0" applyBorder="0" applyAlignment="0" applyProtection="0"/>
    <xf numFmtId="18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175" fontId="38" fillId="0" borderId="0" applyFont="0" applyFill="0" applyBorder="0" applyAlignment="0" applyProtection="0"/>
    <xf numFmtId="184" fontId="38" fillId="0" borderId="0" applyFont="0" applyFill="0" applyBorder="0" applyAlignment="0" applyProtection="0"/>
    <xf numFmtId="185" fontId="38" fillId="0" borderId="0" applyFont="0" applyFill="0" applyBorder="0" applyAlignment="0" applyProtection="0"/>
    <xf numFmtId="18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175"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175" fontId="38" fillId="0" borderId="0" applyFont="0" applyFill="0" applyBorder="0" applyAlignment="0" applyProtection="0"/>
    <xf numFmtId="43" fontId="38" fillId="0" borderId="0" applyFont="0" applyFill="0" applyBorder="0" applyAlignment="0" applyProtection="0"/>
    <xf numFmtId="181" fontId="38" fillId="0" borderId="0" applyFont="0" applyFill="0" applyBorder="0" applyAlignment="0" applyProtection="0"/>
    <xf numFmtId="175" fontId="38" fillId="0" borderId="0" applyFont="0" applyFill="0" applyBorder="0" applyAlignment="0" applyProtection="0"/>
    <xf numFmtId="182" fontId="38" fillId="0" borderId="0" applyFont="0" applyFill="0" applyBorder="0" applyAlignment="0" applyProtection="0"/>
    <xf numFmtId="181" fontId="38" fillId="0" borderId="0" applyFont="0" applyFill="0" applyBorder="0" applyAlignment="0" applyProtection="0"/>
    <xf numFmtId="174" fontId="32" fillId="0" borderId="0" applyFont="0" applyFill="0" applyBorder="0" applyAlignment="0" applyProtection="0"/>
    <xf numFmtId="166" fontId="38" fillId="0" borderId="0" applyFont="0" applyFill="0" applyBorder="0" applyAlignment="0" applyProtection="0"/>
    <xf numFmtId="179" fontId="38" fillId="0" borderId="0" applyFont="0" applyFill="0" applyBorder="0" applyAlignment="0" applyProtection="0"/>
    <xf numFmtId="166" fontId="38" fillId="0" borderId="0" applyFont="0" applyFill="0" applyBorder="0" applyAlignment="0" applyProtection="0"/>
    <xf numFmtId="166" fontId="38" fillId="0" borderId="0" applyFont="0" applyFill="0" applyBorder="0" applyAlignment="0" applyProtection="0"/>
    <xf numFmtId="166" fontId="38" fillId="0" borderId="0" applyFont="0" applyFill="0" applyBorder="0" applyAlignment="0" applyProtection="0"/>
    <xf numFmtId="166" fontId="38" fillId="0" borderId="0" applyFont="0" applyFill="0" applyBorder="0" applyAlignment="0" applyProtection="0"/>
    <xf numFmtId="180" fontId="38" fillId="0" borderId="0" applyFont="0" applyFill="0" applyBorder="0" applyAlignment="0" applyProtection="0"/>
    <xf numFmtId="166" fontId="38" fillId="0" borderId="0" applyFont="0" applyFill="0" applyBorder="0" applyAlignment="0" applyProtection="0"/>
    <xf numFmtId="179" fontId="38" fillId="0" borderId="0" applyFont="0" applyFill="0" applyBorder="0" applyAlignment="0" applyProtection="0"/>
    <xf numFmtId="166" fontId="38" fillId="0" borderId="0" applyFont="0" applyFill="0" applyBorder="0" applyAlignment="0" applyProtection="0"/>
    <xf numFmtId="180" fontId="38" fillId="0" borderId="0" applyFont="0" applyFill="0" applyBorder="0" applyAlignment="0" applyProtection="0"/>
    <xf numFmtId="179" fontId="38" fillId="0" borderId="0" applyFont="0" applyFill="0" applyBorder="0" applyAlignment="0" applyProtection="0"/>
    <xf numFmtId="180" fontId="38" fillId="0" borderId="0" applyFont="0" applyFill="0" applyBorder="0" applyAlignment="0" applyProtection="0"/>
    <xf numFmtId="166" fontId="38" fillId="0" borderId="0" applyFont="0" applyFill="0" applyBorder="0" applyAlignment="0" applyProtection="0"/>
    <xf numFmtId="166" fontId="38" fillId="0" borderId="0" applyFont="0" applyFill="0" applyBorder="0" applyAlignment="0" applyProtection="0"/>
    <xf numFmtId="166" fontId="38" fillId="0" borderId="0" applyFont="0" applyFill="0" applyBorder="0" applyAlignment="0" applyProtection="0"/>
    <xf numFmtId="166" fontId="38" fillId="0" borderId="0" applyFont="0" applyFill="0" applyBorder="0" applyAlignment="0" applyProtection="0"/>
    <xf numFmtId="166" fontId="38" fillId="0" borderId="0" applyFont="0" applyFill="0" applyBorder="0" applyAlignment="0" applyProtection="0"/>
    <xf numFmtId="180" fontId="38" fillId="0" borderId="0" applyFont="0" applyFill="0" applyBorder="0" applyAlignment="0" applyProtection="0"/>
    <xf numFmtId="166" fontId="38" fillId="0" borderId="0" applyFont="0" applyFill="0" applyBorder="0" applyAlignment="0" applyProtection="0"/>
    <xf numFmtId="166" fontId="38" fillId="0" borderId="0" applyFont="0" applyFill="0" applyBorder="0" applyAlignment="0" applyProtection="0"/>
    <xf numFmtId="180" fontId="38" fillId="0" borderId="0" applyFont="0" applyFill="0" applyBorder="0" applyAlignment="0" applyProtection="0"/>
    <xf numFmtId="166" fontId="38" fillId="0" borderId="0" applyFont="0" applyFill="0" applyBorder="0" applyAlignment="0" applyProtection="0"/>
    <xf numFmtId="179" fontId="38" fillId="0" borderId="0" applyFont="0" applyFill="0" applyBorder="0" applyAlignment="0" applyProtection="0"/>
    <xf numFmtId="166" fontId="38" fillId="0" borderId="0" applyFont="0" applyFill="0" applyBorder="0" applyAlignment="0" applyProtection="0"/>
    <xf numFmtId="180" fontId="38" fillId="0" borderId="0" applyFont="0" applyFill="0" applyBorder="0" applyAlignment="0" applyProtection="0"/>
    <xf numFmtId="170" fontId="38" fillId="0" borderId="0" applyFont="0" applyFill="0" applyBorder="0" applyAlignment="0" applyProtection="0"/>
    <xf numFmtId="186" fontId="38" fillId="0" borderId="0" applyFont="0" applyFill="0" applyBorder="0" applyAlignment="0" applyProtection="0"/>
    <xf numFmtId="186" fontId="38" fillId="0" borderId="0" applyFont="0" applyFill="0" applyBorder="0" applyAlignment="0" applyProtection="0"/>
    <xf numFmtId="186" fontId="38" fillId="0" borderId="0" applyFont="0" applyFill="0" applyBorder="0" applyAlignment="0" applyProtection="0"/>
    <xf numFmtId="186" fontId="38" fillId="0" borderId="0" applyFont="0" applyFill="0" applyBorder="0" applyAlignment="0" applyProtection="0"/>
    <xf numFmtId="186" fontId="38" fillId="0" borderId="0" applyFont="0" applyFill="0" applyBorder="0" applyAlignment="0" applyProtection="0"/>
    <xf numFmtId="186" fontId="38" fillId="0" borderId="0" applyFont="0" applyFill="0" applyBorder="0" applyAlignment="0" applyProtection="0"/>
    <xf numFmtId="170" fontId="38" fillId="0" borderId="0" applyFont="0" applyFill="0" applyBorder="0" applyAlignment="0" applyProtection="0"/>
    <xf numFmtId="170" fontId="32" fillId="0" borderId="0" applyFont="0" applyFill="0" applyBorder="0" applyAlignment="0" applyProtection="0"/>
    <xf numFmtId="186" fontId="38" fillId="0" borderId="0" applyFont="0" applyFill="0" applyBorder="0" applyAlignment="0" applyProtection="0"/>
    <xf numFmtId="170" fontId="38" fillId="0" borderId="0" applyFont="0" applyFill="0" applyBorder="0" applyAlignment="0" applyProtection="0"/>
    <xf numFmtId="187" fontId="38" fillId="0" borderId="0" applyFont="0" applyFill="0" applyBorder="0" applyAlignment="0" applyProtection="0"/>
    <xf numFmtId="180" fontId="38" fillId="0" borderId="0" applyFont="0" applyFill="0" applyBorder="0" applyAlignment="0" applyProtection="0"/>
    <xf numFmtId="166" fontId="38" fillId="0" borderId="0" applyFont="0" applyFill="0" applyBorder="0" applyAlignment="0" applyProtection="0"/>
    <xf numFmtId="179" fontId="38" fillId="0" borderId="0" applyFont="0" applyFill="0" applyBorder="0" applyAlignment="0" applyProtection="0"/>
    <xf numFmtId="166" fontId="38" fillId="0" borderId="0" applyFont="0" applyFill="0" applyBorder="0" applyAlignment="0" applyProtection="0"/>
    <xf numFmtId="181" fontId="38" fillId="0" borderId="0" applyFont="0" applyFill="0" applyBorder="0" applyAlignment="0" applyProtection="0"/>
    <xf numFmtId="175"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182"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175" fontId="38" fillId="0" borderId="0" applyFont="0" applyFill="0" applyBorder="0" applyAlignment="0" applyProtection="0"/>
    <xf numFmtId="175" fontId="38" fillId="0" borderId="0" applyFont="0" applyFill="0" applyBorder="0" applyAlignment="0" applyProtection="0"/>
    <xf numFmtId="175" fontId="38" fillId="0" borderId="0" applyFont="0" applyFill="0" applyBorder="0" applyAlignment="0" applyProtection="0"/>
    <xf numFmtId="175"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175" fontId="38" fillId="0" borderId="0" applyFont="0" applyFill="0" applyBorder="0" applyAlignment="0" applyProtection="0"/>
    <xf numFmtId="181" fontId="38" fillId="0" borderId="0" applyFont="0" applyFill="0" applyBorder="0" applyAlignment="0" applyProtection="0"/>
    <xf numFmtId="183" fontId="38" fillId="0" borderId="0" applyFont="0" applyFill="0" applyBorder="0" applyAlignment="0" applyProtection="0"/>
    <xf numFmtId="43" fontId="38" fillId="0" borderId="0" applyFont="0" applyFill="0" applyBorder="0" applyAlignment="0" applyProtection="0"/>
    <xf numFmtId="182" fontId="38" fillId="0" borderId="0" applyFont="0" applyFill="0" applyBorder="0" applyAlignment="0" applyProtection="0"/>
    <xf numFmtId="43" fontId="38" fillId="0" borderId="0" applyFont="0" applyFill="0" applyBorder="0" applyAlignment="0" applyProtection="0"/>
    <xf numFmtId="175"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175" fontId="38" fillId="0" borderId="0" applyFont="0" applyFill="0" applyBorder="0" applyAlignment="0" applyProtection="0"/>
    <xf numFmtId="175" fontId="38" fillId="0" borderId="0" applyFont="0" applyFill="0" applyBorder="0" applyAlignment="0" applyProtection="0"/>
    <xf numFmtId="43" fontId="38" fillId="0" borderId="0" applyFont="0" applyFill="0" applyBorder="0" applyAlignment="0" applyProtection="0"/>
    <xf numFmtId="181" fontId="38" fillId="0" borderId="0" applyFont="0" applyFill="0" applyBorder="0" applyAlignment="0" applyProtection="0"/>
    <xf numFmtId="175" fontId="38" fillId="0" borderId="0" applyFont="0" applyFill="0" applyBorder="0" applyAlignment="0" applyProtection="0"/>
    <xf numFmtId="175" fontId="38" fillId="0" borderId="0" applyFont="0" applyFill="0" applyBorder="0" applyAlignment="0" applyProtection="0"/>
    <xf numFmtId="175" fontId="38" fillId="0" borderId="0" applyFont="0" applyFill="0" applyBorder="0" applyAlignment="0" applyProtection="0"/>
    <xf numFmtId="182" fontId="38" fillId="0" borderId="0" applyFont="0" applyFill="0" applyBorder="0" applyAlignment="0" applyProtection="0"/>
    <xf numFmtId="181" fontId="38" fillId="0" borderId="0" applyFont="0" applyFill="0" applyBorder="0" applyAlignment="0" applyProtection="0"/>
    <xf numFmtId="181" fontId="38" fillId="0" borderId="0" applyFont="0" applyFill="0" applyBorder="0" applyAlignment="0" applyProtection="0"/>
    <xf numFmtId="181" fontId="38" fillId="0" borderId="0" applyFont="0" applyFill="0" applyBorder="0" applyAlignment="0" applyProtection="0"/>
    <xf numFmtId="181" fontId="38" fillId="0" borderId="0" applyFont="0" applyFill="0" applyBorder="0" applyAlignment="0" applyProtection="0"/>
    <xf numFmtId="183" fontId="38" fillId="0" borderId="0" applyFont="0" applyFill="0" applyBorder="0" applyAlignment="0" applyProtection="0"/>
    <xf numFmtId="181" fontId="38" fillId="0" borderId="0" applyFont="0" applyFill="0" applyBorder="0" applyAlignment="0" applyProtection="0"/>
    <xf numFmtId="175" fontId="38" fillId="0" borderId="0" applyFont="0" applyFill="0" applyBorder="0" applyAlignment="0" applyProtection="0"/>
    <xf numFmtId="181" fontId="38" fillId="0" borderId="0" applyFont="0" applyFill="0" applyBorder="0" applyAlignment="0" applyProtection="0"/>
    <xf numFmtId="181" fontId="38" fillId="0" borderId="0" applyFont="0" applyFill="0" applyBorder="0" applyAlignment="0" applyProtection="0"/>
    <xf numFmtId="181" fontId="38" fillId="0" borderId="0" applyFont="0" applyFill="0" applyBorder="0" applyAlignment="0" applyProtection="0"/>
    <xf numFmtId="181" fontId="38" fillId="0" borderId="0" applyFont="0" applyFill="0" applyBorder="0" applyAlignment="0" applyProtection="0"/>
    <xf numFmtId="181" fontId="38" fillId="0" borderId="0" applyFont="0" applyFill="0" applyBorder="0" applyAlignment="0" applyProtection="0"/>
    <xf numFmtId="181" fontId="38" fillId="0" borderId="0" applyFont="0" applyFill="0" applyBorder="0" applyAlignment="0" applyProtection="0"/>
    <xf numFmtId="181"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175" fontId="38" fillId="0" borderId="0" applyFont="0" applyFill="0" applyBorder="0" applyAlignment="0" applyProtection="0"/>
    <xf numFmtId="175" fontId="38" fillId="0" borderId="0" applyFont="0" applyFill="0" applyBorder="0" applyAlignment="0" applyProtection="0"/>
    <xf numFmtId="175" fontId="38" fillId="0" borderId="0" applyFont="0" applyFill="0" applyBorder="0" applyAlignment="0" applyProtection="0"/>
    <xf numFmtId="43" fontId="38" fillId="0" borderId="0" applyFont="0" applyFill="0" applyBorder="0" applyAlignment="0" applyProtection="0"/>
    <xf numFmtId="181" fontId="38" fillId="0" borderId="0" applyFont="0" applyFill="0" applyBorder="0" applyAlignment="0" applyProtection="0"/>
    <xf numFmtId="175"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175" fontId="38" fillId="0" borderId="0" applyFont="0" applyFill="0" applyBorder="0" applyAlignment="0" applyProtection="0"/>
    <xf numFmtId="175" fontId="38" fillId="0" borderId="0" applyFont="0" applyFill="0" applyBorder="0" applyAlignment="0" applyProtection="0"/>
    <xf numFmtId="183" fontId="38" fillId="0" borderId="0" applyFont="0" applyFill="0" applyBorder="0" applyAlignment="0" applyProtection="0"/>
    <xf numFmtId="181" fontId="38" fillId="0" borderId="0" applyFont="0" applyFill="0" applyBorder="0" applyAlignment="0" applyProtection="0"/>
    <xf numFmtId="43" fontId="38" fillId="0" borderId="0" applyFont="0" applyFill="0" applyBorder="0" applyAlignment="0" applyProtection="0"/>
    <xf numFmtId="183" fontId="38" fillId="0" borderId="0" applyFont="0" applyFill="0" applyBorder="0" applyAlignment="0" applyProtection="0"/>
    <xf numFmtId="181" fontId="38" fillId="0" borderId="0" applyFont="0" applyFill="0" applyBorder="0" applyAlignment="0" applyProtection="0"/>
    <xf numFmtId="182" fontId="38" fillId="0" borderId="0" applyFont="0" applyFill="0" applyBorder="0" applyAlignment="0" applyProtection="0"/>
    <xf numFmtId="181"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175" fontId="38" fillId="0" borderId="0" applyFont="0" applyFill="0" applyBorder="0" applyAlignment="0" applyProtection="0"/>
    <xf numFmtId="175" fontId="38" fillId="0" borderId="0" applyFont="0" applyFill="0" applyBorder="0" applyAlignment="0" applyProtection="0"/>
    <xf numFmtId="18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175" fontId="38" fillId="0" borderId="0" applyFont="0" applyFill="0" applyBorder="0" applyAlignment="0" applyProtection="0"/>
    <xf numFmtId="184" fontId="38" fillId="0" borderId="0" applyFont="0" applyFill="0" applyBorder="0" applyAlignment="0" applyProtection="0"/>
    <xf numFmtId="185" fontId="38" fillId="0" borderId="0" applyFont="0" applyFill="0" applyBorder="0" applyAlignment="0" applyProtection="0"/>
    <xf numFmtId="175" fontId="32" fillId="0" borderId="0" applyFont="0" applyFill="0" applyBorder="0" applyAlignment="0" applyProtection="0"/>
    <xf numFmtId="18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175"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181" fontId="38" fillId="0" borderId="0" applyFont="0" applyFill="0" applyBorder="0" applyAlignment="0" applyProtection="0"/>
    <xf numFmtId="175" fontId="38" fillId="0" borderId="0" applyFont="0" applyFill="0" applyBorder="0" applyAlignment="0" applyProtection="0"/>
    <xf numFmtId="182" fontId="38" fillId="0" borderId="0" applyFont="0" applyFill="0" applyBorder="0" applyAlignment="0" applyProtection="0"/>
    <xf numFmtId="181" fontId="38" fillId="0" borderId="0" applyFont="0" applyFill="0" applyBorder="0" applyAlignment="0" applyProtection="0"/>
    <xf numFmtId="178" fontId="38" fillId="0" borderId="0" applyFont="0" applyFill="0" applyBorder="0" applyAlignment="0" applyProtection="0"/>
    <xf numFmtId="174" fontId="38" fillId="0" borderId="0" applyFont="0" applyFill="0" applyBorder="0" applyAlignment="0" applyProtection="0"/>
    <xf numFmtId="41" fontId="38" fillId="0" borderId="0" applyFont="0" applyFill="0" applyBorder="0" applyAlignment="0" applyProtection="0"/>
    <xf numFmtId="41" fontId="38" fillId="0" borderId="0" applyFont="0" applyFill="0" applyBorder="0" applyAlignment="0" applyProtection="0"/>
    <xf numFmtId="188" fontId="38" fillId="0" borderId="0" applyFont="0" applyFill="0" applyBorder="0" applyAlignment="0" applyProtection="0"/>
    <xf numFmtId="41" fontId="38" fillId="0" borderId="0" applyFont="0" applyFill="0" applyBorder="0" applyAlignment="0" applyProtection="0"/>
    <xf numFmtId="41" fontId="38" fillId="0" borderId="0" applyFont="0" applyFill="0" applyBorder="0" applyAlignment="0" applyProtection="0"/>
    <xf numFmtId="41" fontId="38" fillId="0" borderId="0" applyFont="0" applyFill="0" applyBorder="0" applyAlignment="0" applyProtection="0"/>
    <xf numFmtId="174" fontId="38" fillId="0" borderId="0" applyFont="0" applyFill="0" applyBorder="0" applyAlignment="0" applyProtection="0"/>
    <xf numFmtId="174" fontId="38" fillId="0" borderId="0" applyFont="0" applyFill="0" applyBorder="0" applyAlignment="0" applyProtection="0"/>
    <xf numFmtId="174" fontId="38" fillId="0" borderId="0" applyFont="0" applyFill="0" applyBorder="0" applyAlignment="0" applyProtection="0"/>
    <xf numFmtId="41" fontId="38" fillId="0" borderId="0" applyFont="0" applyFill="0" applyBorder="0" applyAlignment="0" applyProtection="0"/>
    <xf numFmtId="41" fontId="38" fillId="0" borderId="0" applyFont="0" applyFill="0" applyBorder="0" applyAlignment="0" applyProtection="0"/>
    <xf numFmtId="41" fontId="38" fillId="0" borderId="0" applyFont="0" applyFill="0" applyBorder="0" applyAlignment="0" applyProtection="0"/>
    <xf numFmtId="41" fontId="38" fillId="0" borderId="0" applyFont="0" applyFill="0" applyBorder="0" applyAlignment="0" applyProtection="0"/>
    <xf numFmtId="41" fontId="38" fillId="0" borderId="0" applyFont="0" applyFill="0" applyBorder="0" applyAlignment="0" applyProtection="0"/>
    <xf numFmtId="178" fontId="38" fillId="0" borderId="0" applyFont="0" applyFill="0" applyBorder="0" applyAlignment="0" applyProtection="0"/>
    <xf numFmtId="189" fontId="38" fillId="0" borderId="0" applyFont="0" applyFill="0" applyBorder="0" applyAlignment="0" applyProtection="0"/>
    <xf numFmtId="41" fontId="38" fillId="0" borderId="0" applyFont="0" applyFill="0" applyBorder="0" applyAlignment="0" applyProtection="0"/>
    <xf numFmtId="41" fontId="38" fillId="0" borderId="0" applyFont="0" applyFill="0" applyBorder="0" applyAlignment="0" applyProtection="0"/>
    <xf numFmtId="174" fontId="38" fillId="0" borderId="0" applyFont="0" applyFill="0" applyBorder="0" applyAlignment="0" applyProtection="0"/>
    <xf numFmtId="41" fontId="38" fillId="0" borderId="0" applyFont="0" applyFill="0" applyBorder="0" applyAlignment="0" applyProtection="0"/>
    <xf numFmtId="41" fontId="38" fillId="0" borderId="0" applyFont="0" applyFill="0" applyBorder="0" applyAlignment="0" applyProtection="0"/>
    <xf numFmtId="41" fontId="38" fillId="0" borderId="0" applyFont="0" applyFill="0" applyBorder="0" applyAlignment="0" applyProtection="0"/>
    <xf numFmtId="41" fontId="38" fillId="0" borderId="0" applyFont="0" applyFill="0" applyBorder="0" applyAlignment="0" applyProtection="0"/>
    <xf numFmtId="41" fontId="38" fillId="0" borderId="0" applyFont="0" applyFill="0" applyBorder="0" applyAlignment="0" applyProtection="0"/>
    <xf numFmtId="41" fontId="38" fillId="0" borderId="0" applyFont="0" applyFill="0" applyBorder="0" applyAlignment="0" applyProtection="0"/>
    <xf numFmtId="41" fontId="38" fillId="0" borderId="0" applyFont="0" applyFill="0" applyBorder="0" applyAlignment="0" applyProtection="0"/>
    <xf numFmtId="174" fontId="38" fillId="0" borderId="0" applyFont="0" applyFill="0" applyBorder="0" applyAlignment="0" applyProtection="0"/>
    <xf numFmtId="41" fontId="38" fillId="0" borderId="0" applyFont="0" applyFill="0" applyBorder="0" applyAlignment="0" applyProtection="0"/>
    <xf numFmtId="178" fontId="38" fillId="0" borderId="0" applyFont="0" applyFill="0" applyBorder="0" applyAlignment="0" applyProtection="0"/>
    <xf numFmtId="174" fontId="38" fillId="0" borderId="0" applyFont="0" applyFill="0" applyBorder="0" applyAlignment="0" applyProtection="0"/>
    <xf numFmtId="174" fontId="38" fillId="0" borderId="0" applyFont="0" applyFill="0" applyBorder="0" applyAlignment="0" applyProtection="0"/>
    <xf numFmtId="174" fontId="38" fillId="0" borderId="0" applyFont="0" applyFill="0" applyBorder="0" applyAlignment="0" applyProtection="0"/>
    <xf numFmtId="188" fontId="38" fillId="0" borderId="0" applyFont="0" applyFill="0" applyBorder="0" applyAlignment="0" applyProtection="0"/>
    <xf numFmtId="178" fontId="38" fillId="0" borderId="0" applyFont="0" applyFill="0" applyBorder="0" applyAlignment="0" applyProtection="0"/>
    <xf numFmtId="178" fontId="38" fillId="0" borderId="0" applyFont="0" applyFill="0" applyBorder="0" applyAlignment="0" applyProtection="0"/>
    <xf numFmtId="178" fontId="38" fillId="0" borderId="0" applyFont="0" applyFill="0" applyBorder="0" applyAlignment="0" applyProtection="0"/>
    <xf numFmtId="178" fontId="38" fillId="0" borderId="0" applyFont="0" applyFill="0" applyBorder="0" applyAlignment="0" applyProtection="0"/>
    <xf numFmtId="189" fontId="38" fillId="0" borderId="0" applyFont="0" applyFill="0" applyBorder="0" applyAlignment="0" applyProtection="0"/>
    <xf numFmtId="178" fontId="38" fillId="0" borderId="0" applyFont="0" applyFill="0" applyBorder="0" applyAlignment="0" applyProtection="0"/>
    <xf numFmtId="178" fontId="38" fillId="0" borderId="0" applyFont="0" applyFill="0" applyBorder="0" applyAlignment="0" applyProtection="0"/>
    <xf numFmtId="178" fontId="38" fillId="0" borderId="0" applyFont="0" applyFill="0" applyBorder="0" applyAlignment="0" applyProtection="0"/>
    <xf numFmtId="178" fontId="38" fillId="0" borderId="0" applyFont="0" applyFill="0" applyBorder="0" applyAlignment="0" applyProtection="0"/>
    <xf numFmtId="178" fontId="38" fillId="0" borderId="0" applyFont="0" applyFill="0" applyBorder="0" applyAlignment="0" applyProtection="0"/>
    <xf numFmtId="178" fontId="38" fillId="0" borderId="0" applyFont="0" applyFill="0" applyBorder="0" applyAlignment="0" applyProtection="0"/>
    <xf numFmtId="178" fontId="38" fillId="0" borderId="0" applyFont="0" applyFill="0" applyBorder="0" applyAlignment="0" applyProtection="0"/>
    <xf numFmtId="178" fontId="38" fillId="0" borderId="0" applyFont="0" applyFill="0" applyBorder="0" applyAlignment="0" applyProtection="0"/>
    <xf numFmtId="41" fontId="38" fillId="0" borderId="0" applyFont="0" applyFill="0" applyBorder="0" applyAlignment="0" applyProtection="0"/>
    <xf numFmtId="41" fontId="38" fillId="0" borderId="0" applyFont="0" applyFill="0" applyBorder="0" applyAlignment="0" applyProtection="0"/>
    <xf numFmtId="41" fontId="38" fillId="0" borderId="0" applyFont="0" applyFill="0" applyBorder="0" applyAlignment="0" applyProtection="0"/>
    <xf numFmtId="41" fontId="38" fillId="0" borderId="0" applyFont="0" applyFill="0" applyBorder="0" applyAlignment="0" applyProtection="0"/>
    <xf numFmtId="174" fontId="38" fillId="0" borderId="0" applyFont="0" applyFill="0" applyBorder="0" applyAlignment="0" applyProtection="0"/>
    <xf numFmtId="174" fontId="38" fillId="0" borderId="0" applyFont="0" applyFill="0" applyBorder="0" applyAlignment="0" applyProtection="0"/>
    <xf numFmtId="41" fontId="38" fillId="0" borderId="0" applyFont="0" applyFill="0" applyBorder="0" applyAlignment="0" applyProtection="0"/>
    <xf numFmtId="178" fontId="38" fillId="0" borderId="0" applyFont="0" applyFill="0" applyBorder="0" applyAlignment="0" applyProtection="0"/>
    <xf numFmtId="174" fontId="38" fillId="0" borderId="0" applyFont="0" applyFill="0" applyBorder="0" applyAlignment="0" applyProtection="0"/>
    <xf numFmtId="41" fontId="38" fillId="0" borderId="0" applyFont="0" applyFill="0" applyBorder="0" applyAlignment="0" applyProtection="0"/>
    <xf numFmtId="41" fontId="38" fillId="0" borderId="0" applyFont="0" applyFill="0" applyBorder="0" applyAlignment="0" applyProtection="0"/>
    <xf numFmtId="41" fontId="38" fillId="0" borderId="0" applyFont="0" applyFill="0" applyBorder="0" applyAlignment="0" applyProtection="0"/>
    <xf numFmtId="41" fontId="38" fillId="0" borderId="0" applyFont="0" applyFill="0" applyBorder="0" applyAlignment="0" applyProtection="0"/>
    <xf numFmtId="174" fontId="38" fillId="0" borderId="0" applyFont="0" applyFill="0" applyBorder="0" applyAlignment="0" applyProtection="0"/>
    <xf numFmtId="189" fontId="38" fillId="0" borderId="0" applyFont="0" applyFill="0" applyBorder="0" applyAlignment="0" applyProtection="0"/>
    <xf numFmtId="178" fontId="38" fillId="0" borderId="0" applyFont="0" applyFill="0" applyBorder="0" applyAlignment="0" applyProtection="0"/>
    <xf numFmtId="41" fontId="38" fillId="0" borderId="0" applyFont="0" applyFill="0" applyBorder="0" applyAlignment="0" applyProtection="0"/>
    <xf numFmtId="189" fontId="38" fillId="0" borderId="0" applyFont="0" applyFill="0" applyBorder="0" applyAlignment="0" applyProtection="0"/>
    <xf numFmtId="178" fontId="38" fillId="0" borderId="0" applyFont="0" applyFill="0" applyBorder="0" applyAlignment="0" applyProtection="0"/>
    <xf numFmtId="188" fontId="38" fillId="0" borderId="0" applyFont="0" applyFill="0" applyBorder="0" applyAlignment="0" applyProtection="0"/>
    <xf numFmtId="178" fontId="38" fillId="0" borderId="0" applyFont="0" applyFill="0" applyBorder="0" applyAlignment="0" applyProtection="0"/>
    <xf numFmtId="41" fontId="38" fillId="0" borderId="0" applyFont="0" applyFill="0" applyBorder="0" applyAlignment="0" applyProtection="0"/>
    <xf numFmtId="41" fontId="38" fillId="0" borderId="0" applyFont="0" applyFill="0" applyBorder="0" applyAlignment="0" applyProtection="0"/>
    <xf numFmtId="41" fontId="38" fillId="0" borderId="0" applyFont="0" applyFill="0" applyBorder="0" applyAlignment="0" applyProtection="0"/>
    <xf numFmtId="174" fontId="38" fillId="0" borderId="0" applyFont="0" applyFill="0" applyBorder="0" applyAlignment="0" applyProtection="0"/>
    <xf numFmtId="189" fontId="38" fillId="0" borderId="0" applyFont="0" applyFill="0" applyBorder="0" applyAlignment="0" applyProtection="0"/>
    <xf numFmtId="41" fontId="38" fillId="0" borderId="0" applyFont="0" applyFill="0" applyBorder="0" applyAlignment="0" applyProtection="0"/>
    <xf numFmtId="41" fontId="38" fillId="0" borderId="0" applyFont="0" applyFill="0" applyBorder="0" applyAlignment="0" applyProtection="0"/>
    <xf numFmtId="41" fontId="38" fillId="0" borderId="0" applyFont="0" applyFill="0" applyBorder="0" applyAlignment="0" applyProtection="0"/>
    <xf numFmtId="190" fontId="38" fillId="0" borderId="0" applyFont="0" applyFill="0" applyBorder="0" applyAlignment="0" applyProtection="0"/>
    <xf numFmtId="191" fontId="38" fillId="0" borderId="0" applyFont="0" applyFill="0" applyBorder="0" applyAlignment="0" applyProtection="0"/>
    <xf numFmtId="189" fontId="38" fillId="0" borderId="0" applyFont="0" applyFill="0" applyBorder="0" applyAlignment="0" applyProtection="0"/>
    <xf numFmtId="41" fontId="38" fillId="0" borderId="0" applyFont="0" applyFill="0" applyBorder="0" applyAlignment="0" applyProtection="0"/>
    <xf numFmtId="41" fontId="38" fillId="0" borderId="0" applyFont="0" applyFill="0" applyBorder="0" applyAlignment="0" applyProtection="0"/>
    <xf numFmtId="41" fontId="38" fillId="0" borderId="0" applyFont="0" applyFill="0" applyBorder="0" applyAlignment="0" applyProtection="0"/>
    <xf numFmtId="41" fontId="38" fillId="0" borderId="0" applyFont="0" applyFill="0" applyBorder="0" applyAlignment="0" applyProtection="0"/>
    <xf numFmtId="41" fontId="38" fillId="0" borderId="0" applyFont="0" applyFill="0" applyBorder="0" applyAlignment="0" applyProtection="0"/>
    <xf numFmtId="41" fontId="38" fillId="0" borderId="0" applyFont="0" applyFill="0" applyBorder="0" applyAlignment="0" applyProtection="0"/>
    <xf numFmtId="41" fontId="38" fillId="0" borderId="0" applyFont="0" applyFill="0" applyBorder="0" applyAlignment="0" applyProtection="0"/>
    <xf numFmtId="41" fontId="38" fillId="0" borderId="0" applyFont="0" applyFill="0" applyBorder="0" applyAlignment="0" applyProtection="0"/>
    <xf numFmtId="41" fontId="38" fillId="0" borderId="0" applyFont="0" applyFill="0" applyBorder="0" applyAlignment="0" applyProtection="0"/>
    <xf numFmtId="41" fontId="38" fillId="0" borderId="0" applyFont="0" applyFill="0" applyBorder="0" applyAlignment="0" applyProtection="0"/>
    <xf numFmtId="174" fontId="38" fillId="0" borderId="0" applyFont="0" applyFill="0" applyBorder="0" applyAlignment="0" applyProtection="0"/>
    <xf numFmtId="188" fontId="38" fillId="0" borderId="0" applyFont="0" applyFill="0" applyBorder="0" applyAlignment="0" applyProtection="0"/>
    <xf numFmtId="178" fontId="38" fillId="0" borderId="0" applyFont="0" applyFill="0" applyBorder="0" applyAlignment="0" applyProtection="0"/>
    <xf numFmtId="179" fontId="38" fillId="0" borderId="0" applyFont="0" applyFill="0" applyBorder="0" applyAlignment="0" applyProtection="0"/>
    <xf numFmtId="166" fontId="38" fillId="0" borderId="0" applyFont="0" applyFill="0" applyBorder="0" applyAlignment="0" applyProtection="0"/>
    <xf numFmtId="166" fontId="38" fillId="0" borderId="0" applyFont="0" applyFill="0" applyBorder="0" applyAlignment="0" applyProtection="0"/>
    <xf numFmtId="166" fontId="38" fillId="0" borderId="0" applyFont="0" applyFill="0" applyBorder="0" applyAlignment="0" applyProtection="0"/>
    <xf numFmtId="166" fontId="38" fillId="0" borderId="0" applyFont="0" applyFill="0" applyBorder="0" applyAlignment="0" applyProtection="0"/>
    <xf numFmtId="180" fontId="38" fillId="0" borderId="0" applyFont="0" applyFill="0" applyBorder="0" applyAlignment="0" applyProtection="0"/>
    <xf numFmtId="166" fontId="38" fillId="0" borderId="0" applyFont="0" applyFill="0" applyBorder="0" applyAlignment="0" applyProtection="0"/>
    <xf numFmtId="179" fontId="38" fillId="0" borderId="0" applyFont="0" applyFill="0" applyBorder="0" applyAlignment="0" applyProtection="0"/>
    <xf numFmtId="166" fontId="38" fillId="0" borderId="0" applyFont="0" applyFill="0" applyBorder="0" applyAlignment="0" applyProtection="0"/>
    <xf numFmtId="180" fontId="38" fillId="0" borderId="0" applyFont="0" applyFill="0" applyBorder="0" applyAlignment="0" applyProtection="0"/>
    <xf numFmtId="179" fontId="38" fillId="0" borderId="0" applyFont="0" applyFill="0" applyBorder="0" applyAlignment="0" applyProtection="0"/>
    <xf numFmtId="180" fontId="38" fillId="0" borderId="0" applyFont="0" applyFill="0" applyBorder="0" applyAlignment="0" applyProtection="0"/>
    <xf numFmtId="166" fontId="38" fillId="0" borderId="0" applyFont="0" applyFill="0" applyBorder="0" applyAlignment="0" applyProtection="0"/>
    <xf numFmtId="166" fontId="38" fillId="0" borderId="0" applyFont="0" applyFill="0" applyBorder="0" applyAlignment="0" applyProtection="0"/>
    <xf numFmtId="166" fontId="38" fillId="0" borderId="0" applyFont="0" applyFill="0" applyBorder="0" applyAlignment="0" applyProtection="0"/>
    <xf numFmtId="166" fontId="38" fillId="0" borderId="0" applyFont="0" applyFill="0" applyBorder="0" applyAlignment="0" applyProtection="0"/>
    <xf numFmtId="166" fontId="38" fillId="0" borderId="0" applyFont="0" applyFill="0" applyBorder="0" applyAlignment="0" applyProtection="0"/>
    <xf numFmtId="180" fontId="38" fillId="0" borderId="0" applyFont="0" applyFill="0" applyBorder="0" applyAlignment="0" applyProtection="0"/>
    <xf numFmtId="166" fontId="38" fillId="0" borderId="0" applyFont="0" applyFill="0" applyBorder="0" applyAlignment="0" applyProtection="0"/>
    <xf numFmtId="166" fontId="38" fillId="0" borderId="0" applyFont="0" applyFill="0" applyBorder="0" applyAlignment="0" applyProtection="0"/>
    <xf numFmtId="180" fontId="38" fillId="0" borderId="0" applyFont="0" applyFill="0" applyBorder="0" applyAlignment="0" applyProtection="0"/>
    <xf numFmtId="166" fontId="38" fillId="0" borderId="0" applyFont="0" applyFill="0" applyBorder="0" applyAlignment="0" applyProtection="0"/>
    <xf numFmtId="179" fontId="38" fillId="0" borderId="0" applyFont="0" applyFill="0" applyBorder="0" applyAlignment="0" applyProtection="0"/>
    <xf numFmtId="166" fontId="38" fillId="0" borderId="0" applyFont="0" applyFill="0" applyBorder="0" applyAlignment="0" applyProtection="0"/>
    <xf numFmtId="180" fontId="38" fillId="0" borderId="0" applyFont="0" applyFill="0" applyBorder="0" applyAlignment="0" applyProtection="0"/>
    <xf numFmtId="170" fontId="38" fillId="0" borderId="0" applyFont="0" applyFill="0" applyBorder="0" applyAlignment="0" applyProtection="0"/>
    <xf numFmtId="186" fontId="38" fillId="0" borderId="0" applyFont="0" applyFill="0" applyBorder="0" applyAlignment="0" applyProtection="0"/>
    <xf numFmtId="186" fontId="38" fillId="0" borderId="0" applyFont="0" applyFill="0" applyBorder="0" applyAlignment="0" applyProtection="0"/>
    <xf numFmtId="186" fontId="38" fillId="0" borderId="0" applyFont="0" applyFill="0" applyBorder="0" applyAlignment="0" applyProtection="0"/>
    <xf numFmtId="186" fontId="38" fillId="0" borderId="0" applyFont="0" applyFill="0" applyBorder="0" applyAlignment="0" applyProtection="0"/>
    <xf numFmtId="186" fontId="38" fillId="0" borderId="0" applyFont="0" applyFill="0" applyBorder="0" applyAlignment="0" applyProtection="0"/>
    <xf numFmtId="186" fontId="38" fillId="0" borderId="0" applyFont="0" applyFill="0" applyBorder="0" applyAlignment="0" applyProtection="0"/>
    <xf numFmtId="170" fontId="32" fillId="0" borderId="0" applyFont="0" applyFill="0" applyBorder="0" applyAlignment="0" applyProtection="0"/>
    <xf numFmtId="186" fontId="38" fillId="0" borderId="0" applyFont="0" applyFill="0" applyBorder="0" applyAlignment="0" applyProtection="0"/>
    <xf numFmtId="170" fontId="38" fillId="0" borderId="0" applyFont="0" applyFill="0" applyBorder="0" applyAlignment="0" applyProtection="0"/>
    <xf numFmtId="187" fontId="38" fillId="0" borderId="0" applyFont="0" applyFill="0" applyBorder="0" applyAlignment="0" applyProtection="0"/>
    <xf numFmtId="174" fontId="32" fillId="0" borderId="0" applyFont="0" applyFill="0" applyBorder="0" applyAlignment="0" applyProtection="0"/>
    <xf numFmtId="180" fontId="38" fillId="0" borderId="0" applyFont="0" applyFill="0" applyBorder="0" applyAlignment="0" applyProtection="0"/>
    <xf numFmtId="166" fontId="38" fillId="0" borderId="0" applyFont="0" applyFill="0" applyBorder="0" applyAlignment="0" applyProtection="0"/>
    <xf numFmtId="179" fontId="38" fillId="0" borderId="0" applyFont="0" applyFill="0" applyBorder="0" applyAlignment="0" applyProtection="0"/>
    <xf numFmtId="166" fontId="38" fillId="0" borderId="0" applyFont="0" applyFill="0" applyBorder="0" applyAlignment="0" applyProtection="0"/>
    <xf numFmtId="175" fontId="32" fillId="0" borderId="0" applyFont="0" applyFill="0" applyBorder="0" applyAlignment="0" applyProtection="0"/>
    <xf numFmtId="178" fontId="38" fillId="0" borderId="0" applyFont="0" applyFill="0" applyBorder="0" applyAlignment="0" applyProtection="0"/>
    <xf numFmtId="174" fontId="38" fillId="0" borderId="0" applyFont="0" applyFill="0" applyBorder="0" applyAlignment="0" applyProtection="0"/>
    <xf numFmtId="41" fontId="38" fillId="0" borderId="0" applyFont="0" applyFill="0" applyBorder="0" applyAlignment="0" applyProtection="0"/>
    <xf numFmtId="41" fontId="38" fillId="0" borderId="0" applyFont="0" applyFill="0" applyBorder="0" applyAlignment="0" applyProtection="0"/>
    <xf numFmtId="188" fontId="38" fillId="0" borderId="0" applyFont="0" applyFill="0" applyBorder="0" applyAlignment="0" applyProtection="0"/>
    <xf numFmtId="41" fontId="38" fillId="0" borderId="0" applyFont="0" applyFill="0" applyBorder="0" applyAlignment="0" applyProtection="0"/>
    <xf numFmtId="41" fontId="38" fillId="0" borderId="0" applyFont="0" applyFill="0" applyBorder="0" applyAlignment="0" applyProtection="0"/>
    <xf numFmtId="41" fontId="38" fillId="0" borderId="0" applyFont="0" applyFill="0" applyBorder="0" applyAlignment="0" applyProtection="0"/>
    <xf numFmtId="174" fontId="38" fillId="0" borderId="0" applyFont="0" applyFill="0" applyBorder="0" applyAlignment="0" applyProtection="0"/>
    <xf numFmtId="174" fontId="38" fillId="0" borderId="0" applyFont="0" applyFill="0" applyBorder="0" applyAlignment="0" applyProtection="0"/>
    <xf numFmtId="174" fontId="38" fillId="0" borderId="0" applyFont="0" applyFill="0" applyBorder="0" applyAlignment="0" applyProtection="0"/>
    <xf numFmtId="41" fontId="38" fillId="0" borderId="0" applyFont="0" applyFill="0" applyBorder="0" applyAlignment="0" applyProtection="0"/>
    <xf numFmtId="41" fontId="38" fillId="0" borderId="0" applyFont="0" applyFill="0" applyBorder="0" applyAlignment="0" applyProtection="0"/>
    <xf numFmtId="41" fontId="38" fillId="0" borderId="0" applyFont="0" applyFill="0" applyBorder="0" applyAlignment="0" applyProtection="0"/>
    <xf numFmtId="41" fontId="38" fillId="0" borderId="0" applyFont="0" applyFill="0" applyBorder="0" applyAlignment="0" applyProtection="0"/>
    <xf numFmtId="41" fontId="38" fillId="0" borderId="0" applyFont="0" applyFill="0" applyBorder="0" applyAlignment="0" applyProtection="0"/>
    <xf numFmtId="178" fontId="38" fillId="0" borderId="0" applyFont="0" applyFill="0" applyBorder="0" applyAlignment="0" applyProtection="0"/>
    <xf numFmtId="189" fontId="38" fillId="0" borderId="0" applyFont="0" applyFill="0" applyBorder="0" applyAlignment="0" applyProtection="0"/>
    <xf numFmtId="41" fontId="38" fillId="0" borderId="0" applyFont="0" applyFill="0" applyBorder="0" applyAlignment="0" applyProtection="0"/>
    <xf numFmtId="41" fontId="38" fillId="0" borderId="0" applyFont="0" applyFill="0" applyBorder="0" applyAlignment="0" applyProtection="0"/>
    <xf numFmtId="174" fontId="38" fillId="0" borderId="0" applyFont="0" applyFill="0" applyBorder="0" applyAlignment="0" applyProtection="0"/>
    <xf numFmtId="41" fontId="38" fillId="0" borderId="0" applyFont="0" applyFill="0" applyBorder="0" applyAlignment="0" applyProtection="0"/>
    <xf numFmtId="41" fontId="38" fillId="0" borderId="0" applyFont="0" applyFill="0" applyBorder="0" applyAlignment="0" applyProtection="0"/>
    <xf numFmtId="41" fontId="38" fillId="0" borderId="0" applyFont="0" applyFill="0" applyBorder="0" applyAlignment="0" applyProtection="0"/>
    <xf numFmtId="41" fontId="38" fillId="0" borderId="0" applyFont="0" applyFill="0" applyBorder="0" applyAlignment="0" applyProtection="0"/>
    <xf numFmtId="41" fontId="38" fillId="0" borderId="0" applyFont="0" applyFill="0" applyBorder="0" applyAlignment="0" applyProtection="0"/>
    <xf numFmtId="41" fontId="38" fillId="0" borderId="0" applyFont="0" applyFill="0" applyBorder="0" applyAlignment="0" applyProtection="0"/>
    <xf numFmtId="41" fontId="38" fillId="0" borderId="0" applyFont="0" applyFill="0" applyBorder="0" applyAlignment="0" applyProtection="0"/>
    <xf numFmtId="174" fontId="38" fillId="0" borderId="0" applyFont="0" applyFill="0" applyBorder="0" applyAlignment="0" applyProtection="0"/>
    <xf numFmtId="41" fontId="38" fillId="0" borderId="0" applyFont="0" applyFill="0" applyBorder="0" applyAlignment="0" applyProtection="0"/>
    <xf numFmtId="178" fontId="38" fillId="0" borderId="0" applyFont="0" applyFill="0" applyBorder="0" applyAlignment="0" applyProtection="0"/>
    <xf numFmtId="174" fontId="38" fillId="0" borderId="0" applyFont="0" applyFill="0" applyBorder="0" applyAlignment="0" applyProtection="0"/>
    <xf numFmtId="174" fontId="38" fillId="0" borderId="0" applyFont="0" applyFill="0" applyBorder="0" applyAlignment="0" applyProtection="0"/>
    <xf numFmtId="174" fontId="38" fillId="0" borderId="0" applyFont="0" applyFill="0" applyBorder="0" applyAlignment="0" applyProtection="0"/>
    <xf numFmtId="188" fontId="38" fillId="0" borderId="0" applyFont="0" applyFill="0" applyBorder="0" applyAlignment="0" applyProtection="0"/>
    <xf numFmtId="178" fontId="38" fillId="0" borderId="0" applyFont="0" applyFill="0" applyBorder="0" applyAlignment="0" applyProtection="0"/>
    <xf numFmtId="178" fontId="38" fillId="0" borderId="0" applyFont="0" applyFill="0" applyBorder="0" applyAlignment="0" applyProtection="0"/>
    <xf numFmtId="178" fontId="38" fillId="0" borderId="0" applyFont="0" applyFill="0" applyBorder="0" applyAlignment="0" applyProtection="0"/>
    <xf numFmtId="178" fontId="38" fillId="0" borderId="0" applyFont="0" applyFill="0" applyBorder="0" applyAlignment="0" applyProtection="0"/>
    <xf numFmtId="189" fontId="38" fillId="0" borderId="0" applyFont="0" applyFill="0" applyBorder="0" applyAlignment="0" applyProtection="0"/>
    <xf numFmtId="178" fontId="38" fillId="0" borderId="0" applyFont="0" applyFill="0" applyBorder="0" applyAlignment="0" applyProtection="0"/>
    <xf numFmtId="178" fontId="38" fillId="0" borderId="0" applyFont="0" applyFill="0" applyBorder="0" applyAlignment="0" applyProtection="0"/>
    <xf numFmtId="178" fontId="38" fillId="0" borderId="0" applyFont="0" applyFill="0" applyBorder="0" applyAlignment="0" applyProtection="0"/>
    <xf numFmtId="178" fontId="38" fillId="0" borderId="0" applyFont="0" applyFill="0" applyBorder="0" applyAlignment="0" applyProtection="0"/>
    <xf numFmtId="178" fontId="38" fillId="0" borderId="0" applyFont="0" applyFill="0" applyBorder="0" applyAlignment="0" applyProtection="0"/>
    <xf numFmtId="178" fontId="38" fillId="0" borderId="0" applyFont="0" applyFill="0" applyBorder="0" applyAlignment="0" applyProtection="0"/>
    <xf numFmtId="178" fontId="38" fillId="0" borderId="0" applyFont="0" applyFill="0" applyBorder="0" applyAlignment="0" applyProtection="0"/>
    <xf numFmtId="178" fontId="38" fillId="0" borderId="0" applyFont="0" applyFill="0" applyBorder="0" applyAlignment="0" applyProtection="0"/>
    <xf numFmtId="41" fontId="38" fillId="0" borderId="0" applyFont="0" applyFill="0" applyBorder="0" applyAlignment="0" applyProtection="0"/>
    <xf numFmtId="41" fontId="38" fillId="0" borderId="0" applyFont="0" applyFill="0" applyBorder="0" applyAlignment="0" applyProtection="0"/>
    <xf numFmtId="41" fontId="38" fillId="0" borderId="0" applyFont="0" applyFill="0" applyBorder="0" applyAlignment="0" applyProtection="0"/>
    <xf numFmtId="41" fontId="38" fillId="0" borderId="0" applyFont="0" applyFill="0" applyBorder="0" applyAlignment="0" applyProtection="0"/>
    <xf numFmtId="174" fontId="38" fillId="0" borderId="0" applyFont="0" applyFill="0" applyBorder="0" applyAlignment="0" applyProtection="0"/>
    <xf numFmtId="174" fontId="38" fillId="0" borderId="0" applyFont="0" applyFill="0" applyBorder="0" applyAlignment="0" applyProtection="0"/>
    <xf numFmtId="41" fontId="38" fillId="0" borderId="0" applyFont="0" applyFill="0" applyBorder="0" applyAlignment="0" applyProtection="0"/>
    <xf numFmtId="178" fontId="38" fillId="0" borderId="0" applyFont="0" applyFill="0" applyBorder="0" applyAlignment="0" applyProtection="0"/>
    <xf numFmtId="174" fontId="38" fillId="0" borderId="0" applyFont="0" applyFill="0" applyBorder="0" applyAlignment="0" applyProtection="0"/>
    <xf numFmtId="41" fontId="38" fillId="0" borderId="0" applyFont="0" applyFill="0" applyBorder="0" applyAlignment="0" applyProtection="0"/>
    <xf numFmtId="41" fontId="38" fillId="0" borderId="0" applyFont="0" applyFill="0" applyBorder="0" applyAlignment="0" applyProtection="0"/>
    <xf numFmtId="41" fontId="38" fillId="0" borderId="0" applyFont="0" applyFill="0" applyBorder="0" applyAlignment="0" applyProtection="0"/>
    <xf numFmtId="41" fontId="38" fillId="0" borderId="0" applyFont="0" applyFill="0" applyBorder="0" applyAlignment="0" applyProtection="0"/>
    <xf numFmtId="174" fontId="38" fillId="0" borderId="0" applyFont="0" applyFill="0" applyBorder="0" applyAlignment="0" applyProtection="0"/>
    <xf numFmtId="189" fontId="38" fillId="0" borderId="0" applyFont="0" applyFill="0" applyBorder="0" applyAlignment="0" applyProtection="0"/>
    <xf numFmtId="178" fontId="38" fillId="0" borderId="0" applyFont="0" applyFill="0" applyBorder="0" applyAlignment="0" applyProtection="0"/>
    <xf numFmtId="41" fontId="38" fillId="0" borderId="0" applyFont="0" applyFill="0" applyBorder="0" applyAlignment="0" applyProtection="0"/>
    <xf numFmtId="189" fontId="38" fillId="0" borderId="0" applyFont="0" applyFill="0" applyBorder="0" applyAlignment="0" applyProtection="0"/>
    <xf numFmtId="178" fontId="38" fillId="0" borderId="0" applyFont="0" applyFill="0" applyBorder="0" applyAlignment="0" applyProtection="0"/>
    <xf numFmtId="188" fontId="38" fillId="0" borderId="0" applyFont="0" applyFill="0" applyBorder="0" applyAlignment="0" applyProtection="0"/>
    <xf numFmtId="178" fontId="38" fillId="0" borderId="0" applyFont="0" applyFill="0" applyBorder="0" applyAlignment="0" applyProtection="0"/>
    <xf numFmtId="41" fontId="38" fillId="0" borderId="0" applyFont="0" applyFill="0" applyBorder="0" applyAlignment="0" applyProtection="0"/>
    <xf numFmtId="41" fontId="38" fillId="0" borderId="0" applyFont="0" applyFill="0" applyBorder="0" applyAlignment="0" applyProtection="0"/>
    <xf numFmtId="41" fontId="38" fillId="0" borderId="0" applyFont="0" applyFill="0" applyBorder="0" applyAlignment="0" applyProtection="0"/>
    <xf numFmtId="174" fontId="38" fillId="0" borderId="0" applyFont="0" applyFill="0" applyBorder="0" applyAlignment="0" applyProtection="0"/>
    <xf numFmtId="189" fontId="38" fillId="0" borderId="0" applyFont="0" applyFill="0" applyBorder="0" applyAlignment="0" applyProtection="0"/>
    <xf numFmtId="41" fontId="38" fillId="0" borderId="0" applyFont="0" applyFill="0" applyBorder="0" applyAlignment="0" applyProtection="0"/>
    <xf numFmtId="41" fontId="38" fillId="0" borderId="0" applyFont="0" applyFill="0" applyBorder="0" applyAlignment="0" applyProtection="0"/>
    <xf numFmtId="41" fontId="38" fillId="0" borderId="0" applyFont="0" applyFill="0" applyBorder="0" applyAlignment="0" applyProtection="0"/>
    <xf numFmtId="190" fontId="38" fillId="0" borderId="0" applyFont="0" applyFill="0" applyBorder="0" applyAlignment="0" applyProtection="0"/>
    <xf numFmtId="191" fontId="38" fillId="0" borderId="0" applyFont="0" applyFill="0" applyBorder="0" applyAlignment="0" applyProtection="0"/>
    <xf numFmtId="189" fontId="38" fillId="0" borderId="0" applyFont="0" applyFill="0" applyBorder="0" applyAlignment="0" applyProtection="0"/>
    <xf numFmtId="41" fontId="38" fillId="0" borderId="0" applyFont="0" applyFill="0" applyBorder="0" applyAlignment="0" applyProtection="0"/>
    <xf numFmtId="41" fontId="38" fillId="0" borderId="0" applyFont="0" applyFill="0" applyBorder="0" applyAlignment="0" applyProtection="0"/>
    <xf numFmtId="41" fontId="38" fillId="0" borderId="0" applyFont="0" applyFill="0" applyBorder="0" applyAlignment="0" applyProtection="0"/>
    <xf numFmtId="41" fontId="38" fillId="0" borderId="0" applyFont="0" applyFill="0" applyBorder="0" applyAlignment="0" applyProtection="0"/>
    <xf numFmtId="41" fontId="38" fillId="0" borderId="0" applyFont="0" applyFill="0" applyBorder="0" applyAlignment="0" applyProtection="0"/>
    <xf numFmtId="41" fontId="38" fillId="0" borderId="0" applyFont="0" applyFill="0" applyBorder="0" applyAlignment="0" applyProtection="0"/>
    <xf numFmtId="41" fontId="38" fillId="0" borderId="0" applyFont="0" applyFill="0" applyBorder="0" applyAlignment="0" applyProtection="0"/>
    <xf numFmtId="41" fontId="38" fillId="0" borderId="0" applyFont="0" applyFill="0" applyBorder="0" applyAlignment="0" applyProtection="0"/>
    <xf numFmtId="41" fontId="38" fillId="0" borderId="0" applyFont="0" applyFill="0" applyBorder="0" applyAlignment="0" applyProtection="0"/>
    <xf numFmtId="41" fontId="38" fillId="0" borderId="0" applyFont="0" applyFill="0" applyBorder="0" applyAlignment="0" applyProtection="0"/>
    <xf numFmtId="174" fontId="38" fillId="0" borderId="0" applyFont="0" applyFill="0" applyBorder="0" applyAlignment="0" applyProtection="0"/>
    <xf numFmtId="188" fontId="38" fillId="0" borderId="0" applyFont="0" applyFill="0" applyBorder="0" applyAlignment="0" applyProtection="0"/>
    <xf numFmtId="178" fontId="38" fillId="0" borderId="0" applyFont="0" applyFill="0" applyBorder="0" applyAlignment="0" applyProtection="0"/>
    <xf numFmtId="181" fontId="38" fillId="0" borderId="0" applyFont="0" applyFill="0" applyBorder="0" applyAlignment="0" applyProtection="0"/>
    <xf numFmtId="175"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182"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175" fontId="38" fillId="0" borderId="0" applyFont="0" applyFill="0" applyBorder="0" applyAlignment="0" applyProtection="0"/>
    <xf numFmtId="175" fontId="38" fillId="0" borderId="0" applyFont="0" applyFill="0" applyBorder="0" applyAlignment="0" applyProtection="0"/>
    <xf numFmtId="175"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181" fontId="38" fillId="0" borderId="0" applyFont="0" applyFill="0" applyBorder="0" applyAlignment="0" applyProtection="0"/>
    <xf numFmtId="18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175"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175" fontId="38" fillId="0" borderId="0" applyFont="0" applyFill="0" applyBorder="0" applyAlignment="0" applyProtection="0"/>
    <xf numFmtId="43" fontId="38" fillId="0" borderId="0" applyFont="0" applyFill="0" applyBorder="0" applyAlignment="0" applyProtection="0"/>
    <xf numFmtId="181" fontId="38" fillId="0" borderId="0" applyFont="0" applyFill="0" applyBorder="0" applyAlignment="0" applyProtection="0"/>
    <xf numFmtId="175" fontId="38" fillId="0" borderId="0" applyFont="0" applyFill="0" applyBorder="0" applyAlignment="0" applyProtection="0"/>
    <xf numFmtId="175" fontId="38" fillId="0" borderId="0" applyFont="0" applyFill="0" applyBorder="0" applyAlignment="0" applyProtection="0"/>
    <xf numFmtId="175" fontId="38" fillId="0" borderId="0" applyFont="0" applyFill="0" applyBorder="0" applyAlignment="0" applyProtection="0"/>
    <xf numFmtId="182" fontId="38" fillId="0" borderId="0" applyFont="0" applyFill="0" applyBorder="0" applyAlignment="0" applyProtection="0"/>
    <xf numFmtId="181" fontId="38" fillId="0" borderId="0" applyFont="0" applyFill="0" applyBorder="0" applyAlignment="0" applyProtection="0"/>
    <xf numFmtId="181" fontId="38" fillId="0" borderId="0" applyFont="0" applyFill="0" applyBorder="0" applyAlignment="0" applyProtection="0"/>
    <xf numFmtId="181" fontId="38" fillId="0" borderId="0" applyFont="0" applyFill="0" applyBorder="0" applyAlignment="0" applyProtection="0"/>
    <xf numFmtId="181" fontId="38" fillId="0" borderId="0" applyFont="0" applyFill="0" applyBorder="0" applyAlignment="0" applyProtection="0"/>
    <xf numFmtId="183" fontId="38" fillId="0" borderId="0" applyFont="0" applyFill="0" applyBorder="0" applyAlignment="0" applyProtection="0"/>
    <xf numFmtId="181" fontId="38" fillId="0" borderId="0" applyFont="0" applyFill="0" applyBorder="0" applyAlignment="0" applyProtection="0"/>
    <xf numFmtId="181" fontId="38" fillId="0" borderId="0" applyFont="0" applyFill="0" applyBorder="0" applyAlignment="0" applyProtection="0"/>
    <xf numFmtId="181" fontId="38" fillId="0" borderId="0" applyFont="0" applyFill="0" applyBorder="0" applyAlignment="0" applyProtection="0"/>
    <xf numFmtId="181" fontId="38" fillId="0" borderId="0" applyFont="0" applyFill="0" applyBorder="0" applyAlignment="0" applyProtection="0"/>
    <xf numFmtId="181" fontId="38" fillId="0" borderId="0" applyFont="0" applyFill="0" applyBorder="0" applyAlignment="0" applyProtection="0"/>
    <xf numFmtId="181" fontId="38" fillId="0" borderId="0" applyFont="0" applyFill="0" applyBorder="0" applyAlignment="0" applyProtection="0"/>
    <xf numFmtId="181" fontId="38" fillId="0" borderId="0" applyFont="0" applyFill="0" applyBorder="0" applyAlignment="0" applyProtection="0"/>
    <xf numFmtId="181"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175" fontId="38" fillId="0" borderId="0" applyFont="0" applyFill="0" applyBorder="0" applyAlignment="0" applyProtection="0"/>
    <xf numFmtId="175" fontId="38" fillId="0" borderId="0" applyFont="0" applyFill="0" applyBorder="0" applyAlignment="0" applyProtection="0"/>
    <xf numFmtId="43" fontId="38" fillId="0" borderId="0" applyFont="0" applyFill="0" applyBorder="0" applyAlignment="0" applyProtection="0"/>
    <xf numFmtId="181" fontId="38" fillId="0" borderId="0" applyFont="0" applyFill="0" applyBorder="0" applyAlignment="0" applyProtection="0"/>
    <xf numFmtId="175"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175" fontId="38" fillId="0" borderId="0" applyFont="0" applyFill="0" applyBorder="0" applyAlignment="0" applyProtection="0"/>
    <xf numFmtId="183" fontId="38" fillId="0" borderId="0" applyFont="0" applyFill="0" applyBorder="0" applyAlignment="0" applyProtection="0"/>
    <xf numFmtId="181" fontId="38" fillId="0" borderId="0" applyFont="0" applyFill="0" applyBorder="0" applyAlignment="0" applyProtection="0"/>
    <xf numFmtId="43" fontId="38" fillId="0" borderId="0" applyFont="0" applyFill="0" applyBorder="0" applyAlignment="0" applyProtection="0"/>
    <xf numFmtId="183" fontId="38" fillId="0" borderId="0" applyFont="0" applyFill="0" applyBorder="0" applyAlignment="0" applyProtection="0"/>
    <xf numFmtId="181" fontId="38" fillId="0" borderId="0" applyFont="0" applyFill="0" applyBorder="0" applyAlignment="0" applyProtection="0"/>
    <xf numFmtId="182" fontId="38" fillId="0" borderId="0" applyFont="0" applyFill="0" applyBorder="0" applyAlignment="0" applyProtection="0"/>
    <xf numFmtId="181"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175" fontId="38" fillId="0" borderId="0" applyFont="0" applyFill="0" applyBorder="0" applyAlignment="0" applyProtection="0"/>
    <xf numFmtId="18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184" fontId="38" fillId="0" borderId="0" applyFont="0" applyFill="0" applyBorder="0" applyAlignment="0" applyProtection="0"/>
    <xf numFmtId="185" fontId="38" fillId="0" borderId="0" applyFont="0" applyFill="0" applyBorder="0" applyAlignment="0" applyProtection="0"/>
    <xf numFmtId="18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175" fontId="38" fillId="0" borderId="0" applyFont="0" applyFill="0" applyBorder="0" applyAlignment="0" applyProtection="0"/>
    <xf numFmtId="182" fontId="38" fillId="0" borderId="0" applyFont="0" applyFill="0" applyBorder="0" applyAlignment="0" applyProtection="0"/>
    <xf numFmtId="181" fontId="38" fillId="0" borderId="0" applyFont="0" applyFill="0" applyBorder="0" applyAlignment="0" applyProtection="0"/>
    <xf numFmtId="174" fontId="32" fillId="0" borderId="0" applyFont="0" applyFill="0" applyBorder="0" applyAlignment="0" applyProtection="0"/>
    <xf numFmtId="177" fontId="32" fillId="0" borderId="0" applyFont="0" applyFill="0" applyBorder="0" applyAlignment="0" applyProtection="0"/>
    <xf numFmtId="177" fontId="32" fillId="0" borderId="0" applyFont="0" applyFill="0" applyBorder="0" applyAlignment="0" applyProtection="0"/>
    <xf numFmtId="169" fontId="32" fillId="0" borderId="0" applyFont="0" applyFill="0" applyBorder="0" applyAlignment="0" applyProtection="0"/>
    <xf numFmtId="166" fontId="38" fillId="0" borderId="0" applyFont="0" applyFill="0" applyBorder="0" applyAlignment="0" applyProtection="0"/>
    <xf numFmtId="166" fontId="38" fillId="0" borderId="0" applyFont="0" applyFill="0" applyBorder="0" applyAlignment="0" applyProtection="0"/>
    <xf numFmtId="166" fontId="38" fillId="0" borderId="0" applyFon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180" fontId="38" fillId="0" borderId="0" applyFont="0" applyFill="0" applyBorder="0" applyAlignment="0" applyProtection="0"/>
    <xf numFmtId="170" fontId="38" fillId="0" borderId="0" applyFont="0" applyFill="0" applyBorder="0" applyAlignment="0" applyProtection="0"/>
    <xf numFmtId="186" fontId="38" fillId="0" borderId="0" applyFont="0" applyFill="0" applyBorder="0" applyAlignment="0" applyProtection="0"/>
    <xf numFmtId="186" fontId="38" fillId="0" borderId="0" applyFont="0" applyFill="0" applyBorder="0" applyAlignment="0" applyProtection="0"/>
    <xf numFmtId="186" fontId="38" fillId="0" borderId="0" applyFont="0" applyFill="0" applyBorder="0" applyAlignment="0" applyProtection="0"/>
    <xf numFmtId="186" fontId="38" fillId="0" borderId="0" applyFont="0" applyFill="0" applyBorder="0" applyAlignment="0" applyProtection="0"/>
    <xf numFmtId="186" fontId="38" fillId="0" borderId="0" applyFont="0" applyFill="0" applyBorder="0" applyAlignment="0" applyProtection="0"/>
    <xf numFmtId="186" fontId="38" fillId="0" borderId="0" applyFont="0" applyFill="0" applyBorder="0" applyAlignment="0" applyProtection="0"/>
    <xf numFmtId="170" fontId="32" fillId="0" borderId="0" applyFont="0" applyFill="0" applyBorder="0" applyAlignment="0" applyProtection="0"/>
    <xf numFmtId="186" fontId="38" fillId="0" borderId="0" applyFont="0" applyFill="0" applyBorder="0" applyAlignment="0" applyProtection="0"/>
    <xf numFmtId="170" fontId="38" fillId="0" borderId="0" applyFon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6" fillId="0" borderId="0"/>
    <xf numFmtId="166" fontId="38" fillId="0" borderId="0" applyFont="0" applyFill="0" applyBorder="0" applyAlignment="0" applyProtection="0"/>
    <xf numFmtId="166" fontId="38" fillId="0" borderId="0" applyFont="0" applyFill="0" applyBorder="0" applyAlignment="0" applyProtection="0"/>
    <xf numFmtId="0" fontId="46" fillId="0" borderId="0"/>
    <xf numFmtId="187" fontId="38" fillId="0" borderId="0" applyFont="0" applyFill="0" applyBorder="0" applyAlignment="0" applyProtection="0"/>
    <xf numFmtId="166" fontId="38" fillId="0" borderId="0" applyFont="0" applyFill="0" applyBorder="0" applyAlignment="0" applyProtection="0"/>
    <xf numFmtId="166" fontId="38" fillId="0" borderId="0" applyFont="0" applyFill="0" applyBorder="0" applyAlignment="0" applyProtection="0"/>
    <xf numFmtId="174" fontId="32" fillId="0" borderId="0" applyFont="0" applyFill="0" applyBorder="0" applyAlignment="0" applyProtection="0"/>
    <xf numFmtId="178" fontId="38" fillId="0" borderId="0" applyFont="0" applyFill="0" applyBorder="0" applyAlignment="0" applyProtection="0"/>
    <xf numFmtId="174" fontId="38" fillId="0" borderId="0" applyFont="0" applyFill="0" applyBorder="0" applyAlignment="0" applyProtection="0"/>
    <xf numFmtId="41" fontId="38" fillId="0" borderId="0" applyFont="0" applyFill="0" applyBorder="0" applyAlignment="0" applyProtection="0"/>
    <xf numFmtId="41" fontId="38" fillId="0" borderId="0" applyFont="0" applyFill="0" applyBorder="0" applyAlignment="0" applyProtection="0"/>
    <xf numFmtId="188" fontId="38" fillId="0" borderId="0" applyFont="0" applyFill="0" applyBorder="0" applyAlignment="0" applyProtection="0"/>
    <xf numFmtId="41" fontId="38" fillId="0" borderId="0" applyFont="0" applyFill="0" applyBorder="0" applyAlignment="0" applyProtection="0"/>
    <xf numFmtId="41" fontId="38" fillId="0" borderId="0" applyFont="0" applyFill="0" applyBorder="0" applyAlignment="0" applyProtection="0"/>
    <xf numFmtId="41" fontId="38" fillId="0" borderId="0" applyFont="0" applyFill="0" applyBorder="0" applyAlignment="0" applyProtection="0"/>
    <xf numFmtId="174" fontId="38" fillId="0" borderId="0" applyFont="0" applyFill="0" applyBorder="0" applyAlignment="0" applyProtection="0"/>
    <xf numFmtId="174" fontId="38" fillId="0" borderId="0" applyFont="0" applyFill="0" applyBorder="0" applyAlignment="0" applyProtection="0"/>
    <xf numFmtId="174" fontId="38" fillId="0" borderId="0" applyFont="0" applyFill="0" applyBorder="0" applyAlignment="0" applyProtection="0"/>
    <xf numFmtId="41" fontId="38" fillId="0" borderId="0" applyFont="0" applyFill="0" applyBorder="0" applyAlignment="0" applyProtection="0"/>
    <xf numFmtId="41" fontId="38" fillId="0" borderId="0" applyFont="0" applyFill="0" applyBorder="0" applyAlignment="0" applyProtection="0"/>
    <xf numFmtId="41" fontId="38" fillId="0" borderId="0" applyFont="0" applyFill="0" applyBorder="0" applyAlignment="0" applyProtection="0"/>
    <xf numFmtId="41" fontId="38" fillId="0" borderId="0" applyFont="0" applyFill="0" applyBorder="0" applyAlignment="0" applyProtection="0"/>
    <xf numFmtId="41" fontId="38" fillId="0" borderId="0" applyFont="0" applyFill="0" applyBorder="0" applyAlignment="0" applyProtection="0"/>
    <xf numFmtId="178" fontId="38" fillId="0" borderId="0" applyFont="0" applyFill="0" applyBorder="0" applyAlignment="0" applyProtection="0"/>
    <xf numFmtId="189" fontId="38" fillId="0" borderId="0" applyFont="0" applyFill="0" applyBorder="0" applyAlignment="0" applyProtection="0"/>
    <xf numFmtId="41" fontId="38" fillId="0" borderId="0" applyFont="0" applyFill="0" applyBorder="0" applyAlignment="0" applyProtection="0"/>
    <xf numFmtId="41" fontId="38" fillId="0" borderId="0" applyFont="0" applyFill="0" applyBorder="0" applyAlignment="0" applyProtection="0"/>
    <xf numFmtId="174" fontId="38" fillId="0" borderId="0" applyFont="0" applyFill="0" applyBorder="0" applyAlignment="0" applyProtection="0"/>
    <xf numFmtId="41" fontId="38" fillId="0" borderId="0" applyFont="0" applyFill="0" applyBorder="0" applyAlignment="0" applyProtection="0"/>
    <xf numFmtId="41" fontId="38" fillId="0" borderId="0" applyFont="0" applyFill="0" applyBorder="0" applyAlignment="0" applyProtection="0"/>
    <xf numFmtId="41" fontId="38" fillId="0" borderId="0" applyFont="0" applyFill="0" applyBorder="0" applyAlignment="0" applyProtection="0"/>
    <xf numFmtId="41" fontId="38" fillId="0" borderId="0" applyFont="0" applyFill="0" applyBorder="0" applyAlignment="0" applyProtection="0"/>
    <xf numFmtId="41" fontId="38" fillId="0" borderId="0" applyFont="0" applyFill="0" applyBorder="0" applyAlignment="0" applyProtection="0"/>
    <xf numFmtId="41" fontId="38" fillId="0" borderId="0" applyFont="0" applyFill="0" applyBorder="0" applyAlignment="0" applyProtection="0"/>
    <xf numFmtId="41" fontId="38" fillId="0" borderId="0" applyFont="0" applyFill="0" applyBorder="0" applyAlignment="0" applyProtection="0"/>
    <xf numFmtId="174" fontId="38" fillId="0" borderId="0" applyFont="0" applyFill="0" applyBorder="0" applyAlignment="0" applyProtection="0"/>
    <xf numFmtId="41" fontId="38" fillId="0" borderId="0" applyFont="0" applyFill="0" applyBorder="0" applyAlignment="0" applyProtection="0"/>
    <xf numFmtId="178" fontId="38" fillId="0" borderId="0" applyFont="0" applyFill="0" applyBorder="0" applyAlignment="0" applyProtection="0"/>
    <xf numFmtId="174" fontId="38" fillId="0" borderId="0" applyFont="0" applyFill="0" applyBorder="0" applyAlignment="0" applyProtection="0"/>
    <xf numFmtId="174" fontId="38" fillId="0" borderId="0" applyFont="0" applyFill="0" applyBorder="0" applyAlignment="0" applyProtection="0"/>
    <xf numFmtId="174" fontId="38" fillId="0" borderId="0" applyFont="0" applyFill="0" applyBorder="0" applyAlignment="0" applyProtection="0"/>
    <xf numFmtId="188" fontId="38" fillId="0" borderId="0" applyFont="0" applyFill="0" applyBorder="0" applyAlignment="0" applyProtection="0"/>
    <xf numFmtId="178" fontId="38" fillId="0" borderId="0" applyFont="0" applyFill="0" applyBorder="0" applyAlignment="0" applyProtection="0"/>
    <xf numFmtId="178" fontId="38" fillId="0" borderId="0" applyFont="0" applyFill="0" applyBorder="0" applyAlignment="0" applyProtection="0"/>
    <xf numFmtId="178" fontId="38" fillId="0" borderId="0" applyFont="0" applyFill="0" applyBorder="0" applyAlignment="0" applyProtection="0"/>
    <xf numFmtId="178" fontId="38" fillId="0" borderId="0" applyFont="0" applyFill="0" applyBorder="0" applyAlignment="0" applyProtection="0"/>
    <xf numFmtId="189" fontId="38" fillId="0" borderId="0" applyFont="0" applyFill="0" applyBorder="0" applyAlignment="0" applyProtection="0"/>
    <xf numFmtId="178" fontId="38" fillId="0" borderId="0" applyFont="0" applyFill="0" applyBorder="0" applyAlignment="0" applyProtection="0"/>
    <xf numFmtId="178" fontId="38" fillId="0" borderId="0" applyFont="0" applyFill="0" applyBorder="0" applyAlignment="0" applyProtection="0"/>
    <xf numFmtId="178" fontId="38" fillId="0" borderId="0" applyFont="0" applyFill="0" applyBorder="0" applyAlignment="0" applyProtection="0"/>
    <xf numFmtId="178" fontId="38" fillId="0" borderId="0" applyFont="0" applyFill="0" applyBorder="0" applyAlignment="0" applyProtection="0"/>
    <xf numFmtId="178" fontId="38" fillId="0" borderId="0" applyFont="0" applyFill="0" applyBorder="0" applyAlignment="0" applyProtection="0"/>
    <xf numFmtId="178" fontId="38" fillId="0" borderId="0" applyFont="0" applyFill="0" applyBorder="0" applyAlignment="0" applyProtection="0"/>
    <xf numFmtId="178" fontId="38" fillId="0" borderId="0" applyFont="0" applyFill="0" applyBorder="0" applyAlignment="0" applyProtection="0"/>
    <xf numFmtId="178" fontId="38" fillId="0" borderId="0" applyFont="0" applyFill="0" applyBorder="0" applyAlignment="0" applyProtection="0"/>
    <xf numFmtId="41" fontId="38" fillId="0" borderId="0" applyFont="0" applyFill="0" applyBorder="0" applyAlignment="0" applyProtection="0"/>
    <xf numFmtId="41" fontId="38" fillId="0" borderId="0" applyFont="0" applyFill="0" applyBorder="0" applyAlignment="0" applyProtection="0"/>
    <xf numFmtId="41" fontId="38" fillId="0" borderId="0" applyFont="0" applyFill="0" applyBorder="0" applyAlignment="0" applyProtection="0"/>
    <xf numFmtId="41" fontId="38" fillId="0" borderId="0" applyFont="0" applyFill="0" applyBorder="0" applyAlignment="0" applyProtection="0"/>
    <xf numFmtId="174" fontId="38" fillId="0" borderId="0" applyFont="0" applyFill="0" applyBorder="0" applyAlignment="0" applyProtection="0"/>
    <xf numFmtId="174" fontId="38" fillId="0" borderId="0" applyFont="0" applyFill="0" applyBorder="0" applyAlignment="0" applyProtection="0"/>
    <xf numFmtId="41" fontId="38" fillId="0" borderId="0" applyFont="0" applyFill="0" applyBorder="0" applyAlignment="0" applyProtection="0"/>
    <xf numFmtId="178" fontId="38" fillId="0" borderId="0" applyFont="0" applyFill="0" applyBorder="0" applyAlignment="0" applyProtection="0"/>
    <xf numFmtId="174" fontId="38" fillId="0" borderId="0" applyFont="0" applyFill="0" applyBorder="0" applyAlignment="0" applyProtection="0"/>
    <xf numFmtId="41" fontId="38" fillId="0" borderId="0" applyFont="0" applyFill="0" applyBorder="0" applyAlignment="0" applyProtection="0"/>
    <xf numFmtId="41" fontId="38" fillId="0" borderId="0" applyFont="0" applyFill="0" applyBorder="0" applyAlignment="0" applyProtection="0"/>
    <xf numFmtId="41" fontId="38" fillId="0" borderId="0" applyFont="0" applyFill="0" applyBorder="0" applyAlignment="0" applyProtection="0"/>
    <xf numFmtId="41" fontId="38" fillId="0" borderId="0" applyFont="0" applyFill="0" applyBorder="0" applyAlignment="0" applyProtection="0"/>
    <xf numFmtId="174" fontId="38" fillId="0" borderId="0" applyFont="0" applyFill="0" applyBorder="0" applyAlignment="0" applyProtection="0"/>
    <xf numFmtId="189" fontId="38" fillId="0" borderId="0" applyFont="0" applyFill="0" applyBorder="0" applyAlignment="0" applyProtection="0"/>
    <xf numFmtId="178" fontId="38" fillId="0" borderId="0" applyFont="0" applyFill="0" applyBorder="0" applyAlignment="0" applyProtection="0"/>
    <xf numFmtId="41" fontId="38" fillId="0" borderId="0" applyFont="0" applyFill="0" applyBorder="0" applyAlignment="0" applyProtection="0"/>
    <xf numFmtId="189" fontId="38" fillId="0" borderId="0" applyFont="0" applyFill="0" applyBorder="0" applyAlignment="0" applyProtection="0"/>
    <xf numFmtId="178" fontId="38" fillId="0" borderId="0" applyFont="0" applyFill="0" applyBorder="0" applyAlignment="0" applyProtection="0"/>
    <xf numFmtId="188" fontId="38" fillId="0" borderId="0" applyFont="0" applyFill="0" applyBorder="0" applyAlignment="0" applyProtection="0"/>
    <xf numFmtId="178" fontId="38" fillId="0" borderId="0" applyFont="0" applyFill="0" applyBorder="0" applyAlignment="0" applyProtection="0"/>
    <xf numFmtId="41" fontId="38" fillId="0" borderId="0" applyFont="0" applyFill="0" applyBorder="0" applyAlignment="0" applyProtection="0"/>
    <xf numFmtId="41" fontId="38" fillId="0" borderId="0" applyFont="0" applyFill="0" applyBorder="0" applyAlignment="0" applyProtection="0"/>
    <xf numFmtId="41" fontId="38" fillId="0" borderId="0" applyFont="0" applyFill="0" applyBorder="0" applyAlignment="0" applyProtection="0"/>
    <xf numFmtId="174" fontId="38" fillId="0" borderId="0" applyFont="0" applyFill="0" applyBorder="0" applyAlignment="0" applyProtection="0"/>
    <xf numFmtId="189" fontId="38" fillId="0" borderId="0" applyFont="0" applyFill="0" applyBorder="0" applyAlignment="0" applyProtection="0"/>
    <xf numFmtId="41" fontId="38" fillId="0" borderId="0" applyFont="0" applyFill="0" applyBorder="0" applyAlignment="0" applyProtection="0"/>
    <xf numFmtId="41" fontId="38" fillId="0" borderId="0" applyFont="0" applyFill="0" applyBorder="0" applyAlignment="0" applyProtection="0"/>
    <xf numFmtId="41" fontId="38" fillId="0" borderId="0" applyFont="0" applyFill="0" applyBorder="0" applyAlignment="0" applyProtection="0"/>
    <xf numFmtId="190" fontId="38" fillId="0" borderId="0" applyFont="0" applyFill="0" applyBorder="0" applyAlignment="0" applyProtection="0"/>
    <xf numFmtId="191" fontId="38" fillId="0" borderId="0" applyFont="0" applyFill="0" applyBorder="0" applyAlignment="0" applyProtection="0"/>
    <xf numFmtId="189" fontId="38" fillId="0" borderId="0" applyFont="0" applyFill="0" applyBorder="0" applyAlignment="0" applyProtection="0"/>
    <xf numFmtId="41" fontId="38" fillId="0" borderId="0" applyFont="0" applyFill="0" applyBorder="0" applyAlignment="0" applyProtection="0"/>
    <xf numFmtId="41" fontId="38" fillId="0" borderId="0" applyFont="0" applyFill="0" applyBorder="0" applyAlignment="0" applyProtection="0"/>
    <xf numFmtId="41" fontId="38" fillId="0" borderId="0" applyFont="0" applyFill="0" applyBorder="0" applyAlignment="0" applyProtection="0"/>
    <xf numFmtId="41" fontId="38" fillId="0" borderId="0" applyFont="0" applyFill="0" applyBorder="0" applyAlignment="0" applyProtection="0"/>
    <xf numFmtId="41" fontId="38" fillId="0" borderId="0" applyFont="0" applyFill="0" applyBorder="0" applyAlignment="0" applyProtection="0"/>
    <xf numFmtId="41" fontId="38" fillId="0" borderId="0" applyFont="0" applyFill="0" applyBorder="0" applyAlignment="0" applyProtection="0"/>
    <xf numFmtId="41" fontId="38" fillId="0" borderId="0" applyFont="0" applyFill="0" applyBorder="0" applyAlignment="0" applyProtection="0"/>
    <xf numFmtId="41" fontId="38" fillId="0" borderId="0" applyFont="0" applyFill="0" applyBorder="0" applyAlignment="0" applyProtection="0"/>
    <xf numFmtId="41" fontId="38" fillId="0" borderId="0" applyFont="0" applyFill="0" applyBorder="0" applyAlignment="0" applyProtection="0"/>
    <xf numFmtId="41" fontId="38" fillId="0" borderId="0" applyFont="0" applyFill="0" applyBorder="0" applyAlignment="0" applyProtection="0"/>
    <xf numFmtId="174" fontId="38" fillId="0" borderId="0" applyFont="0" applyFill="0" applyBorder="0" applyAlignment="0" applyProtection="0"/>
    <xf numFmtId="188" fontId="38" fillId="0" borderId="0" applyFont="0" applyFill="0" applyBorder="0" applyAlignment="0" applyProtection="0"/>
    <xf numFmtId="178" fontId="38" fillId="0" borderId="0" applyFont="0" applyFill="0" applyBorder="0" applyAlignment="0" applyProtection="0"/>
    <xf numFmtId="181" fontId="38" fillId="0" borderId="0" applyFont="0" applyFill="0" applyBorder="0" applyAlignment="0" applyProtection="0"/>
    <xf numFmtId="175"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182"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175" fontId="38" fillId="0" borderId="0" applyFont="0" applyFill="0" applyBorder="0" applyAlignment="0" applyProtection="0"/>
    <xf numFmtId="175" fontId="38" fillId="0" borderId="0" applyFont="0" applyFill="0" applyBorder="0" applyAlignment="0" applyProtection="0"/>
    <xf numFmtId="175"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181" fontId="38" fillId="0" borderId="0" applyFont="0" applyFill="0" applyBorder="0" applyAlignment="0" applyProtection="0"/>
    <xf numFmtId="18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175"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175" fontId="38" fillId="0" borderId="0" applyFont="0" applyFill="0" applyBorder="0" applyAlignment="0" applyProtection="0"/>
    <xf numFmtId="43" fontId="38" fillId="0" borderId="0" applyFont="0" applyFill="0" applyBorder="0" applyAlignment="0" applyProtection="0"/>
    <xf numFmtId="181" fontId="38" fillId="0" borderId="0" applyFont="0" applyFill="0" applyBorder="0" applyAlignment="0" applyProtection="0"/>
    <xf numFmtId="175" fontId="38" fillId="0" borderId="0" applyFont="0" applyFill="0" applyBorder="0" applyAlignment="0" applyProtection="0"/>
    <xf numFmtId="175" fontId="38" fillId="0" borderId="0" applyFont="0" applyFill="0" applyBorder="0" applyAlignment="0" applyProtection="0"/>
    <xf numFmtId="175" fontId="38" fillId="0" borderId="0" applyFont="0" applyFill="0" applyBorder="0" applyAlignment="0" applyProtection="0"/>
    <xf numFmtId="182" fontId="38" fillId="0" borderId="0" applyFont="0" applyFill="0" applyBorder="0" applyAlignment="0" applyProtection="0"/>
    <xf numFmtId="181" fontId="38" fillId="0" borderId="0" applyFont="0" applyFill="0" applyBorder="0" applyAlignment="0" applyProtection="0"/>
    <xf numFmtId="181" fontId="38" fillId="0" borderId="0" applyFont="0" applyFill="0" applyBorder="0" applyAlignment="0" applyProtection="0"/>
    <xf numFmtId="181" fontId="38" fillId="0" borderId="0" applyFont="0" applyFill="0" applyBorder="0" applyAlignment="0" applyProtection="0"/>
    <xf numFmtId="181" fontId="38" fillId="0" borderId="0" applyFont="0" applyFill="0" applyBorder="0" applyAlignment="0" applyProtection="0"/>
    <xf numFmtId="183" fontId="38" fillId="0" borderId="0" applyFont="0" applyFill="0" applyBorder="0" applyAlignment="0" applyProtection="0"/>
    <xf numFmtId="181" fontId="38" fillId="0" borderId="0" applyFont="0" applyFill="0" applyBorder="0" applyAlignment="0" applyProtection="0"/>
    <xf numFmtId="181" fontId="38" fillId="0" borderId="0" applyFont="0" applyFill="0" applyBorder="0" applyAlignment="0" applyProtection="0"/>
    <xf numFmtId="181" fontId="38" fillId="0" borderId="0" applyFont="0" applyFill="0" applyBorder="0" applyAlignment="0" applyProtection="0"/>
    <xf numFmtId="181" fontId="38" fillId="0" borderId="0" applyFont="0" applyFill="0" applyBorder="0" applyAlignment="0" applyProtection="0"/>
    <xf numFmtId="181" fontId="38" fillId="0" borderId="0" applyFont="0" applyFill="0" applyBorder="0" applyAlignment="0" applyProtection="0"/>
    <xf numFmtId="181" fontId="38" fillId="0" borderId="0" applyFont="0" applyFill="0" applyBorder="0" applyAlignment="0" applyProtection="0"/>
    <xf numFmtId="181" fontId="38" fillId="0" borderId="0" applyFont="0" applyFill="0" applyBorder="0" applyAlignment="0" applyProtection="0"/>
    <xf numFmtId="181"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175" fontId="38" fillId="0" borderId="0" applyFont="0" applyFill="0" applyBorder="0" applyAlignment="0" applyProtection="0"/>
    <xf numFmtId="175" fontId="38" fillId="0" borderId="0" applyFont="0" applyFill="0" applyBorder="0" applyAlignment="0" applyProtection="0"/>
    <xf numFmtId="43" fontId="38" fillId="0" borderId="0" applyFont="0" applyFill="0" applyBorder="0" applyAlignment="0" applyProtection="0"/>
    <xf numFmtId="181" fontId="38" fillId="0" borderId="0" applyFont="0" applyFill="0" applyBorder="0" applyAlignment="0" applyProtection="0"/>
    <xf numFmtId="175"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175" fontId="38" fillId="0" borderId="0" applyFont="0" applyFill="0" applyBorder="0" applyAlignment="0" applyProtection="0"/>
    <xf numFmtId="183" fontId="38" fillId="0" borderId="0" applyFont="0" applyFill="0" applyBorder="0" applyAlignment="0" applyProtection="0"/>
    <xf numFmtId="181" fontId="38" fillId="0" borderId="0" applyFont="0" applyFill="0" applyBorder="0" applyAlignment="0" applyProtection="0"/>
    <xf numFmtId="43" fontId="38" fillId="0" borderId="0" applyFont="0" applyFill="0" applyBorder="0" applyAlignment="0" applyProtection="0"/>
    <xf numFmtId="183" fontId="38" fillId="0" borderId="0" applyFont="0" applyFill="0" applyBorder="0" applyAlignment="0" applyProtection="0"/>
    <xf numFmtId="181" fontId="38" fillId="0" borderId="0" applyFont="0" applyFill="0" applyBorder="0" applyAlignment="0" applyProtection="0"/>
    <xf numFmtId="182" fontId="38" fillId="0" borderId="0" applyFont="0" applyFill="0" applyBorder="0" applyAlignment="0" applyProtection="0"/>
    <xf numFmtId="181"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175" fontId="38" fillId="0" borderId="0" applyFont="0" applyFill="0" applyBorder="0" applyAlignment="0" applyProtection="0"/>
    <xf numFmtId="18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184" fontId="38" fillId="0" borderId="0" applyFont="0" applyFill="0" applyBorder="0" applyAlignment="0" applyProtection="0"/>
    <xf numFmtId="185" fontId="38" fillId="0" borderId="0" applyFont="0" applyFill="0" applyBorder="0" applyAlignment="0" applyProtection="0"/>
    <xf numFmtId="18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175" fontId="38" fillId="0" borderId="0" applyFont="0" applyFill="0" applyBorder="0" applyAlignment="0" applyProtection="0"/>
    <xf numFmtId="182" fontId="38" fillId="0" borderId="0" applyFont="0" applyFill="0" applyBorder="0" applyAlignment="0" applyProtection="0"/>
    <xf numFmtId="181" fontId="38" fillId="0" borderId="0" applyFont="0" applyFill="0" applyBorder="0" applyAlignment="0" applyProtection="0"/>
    <xf numFmtId="177" fontId="32" fillId="0" borderId="0" applyFont="0" applyFill="0" applyBorder="0" applyAlignment="0" applyProtection="0"/>
    <xf numFmtId="177" fontId="32" fillId="0" borderId="0" applyFont="0" applyFill="0" applyBorder="0" applyAlignment="0" applyProtection="0"/>
    <xf numFmtId="169" fontId="32" fillId="0" borderId="0" applyFont="0" applyFill="0" applyBorder="0" applyAlignment="0" applyProtection="0"/>
    <xf numFmtId="175" fontId="32" fillId="0" borderId="0" applyFont="0" applyFill="0" applyBorder="0" applyAlignment="0" applyProtection="0"/>
    <xf numFmtId="180" fontId="38" fillId="0" borderId="0" applyFont="0" applyFill="0" applyBorder="0" applyAlignment="0" applyProtection="0"/>
    <xf numFmtId="166" fontId="38" fillId="0" borderId="0" applyFon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166" fontId="38" fillId="0" borderId="0" applyFont="0" applyFill="0" applyBorder="0" applyAlignment="0" applyProtection="0"/>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10" fillId="0" borderId="0"/>
    <xf numFmtId="0" fontId="10" fillId="0" borderId="0"/>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47" fillId="0" borderId="0">
      <alignment vertical="top"/>
    </xf>
    <xf numFmtId="179" fontId="38" fillId="0" borderId="0" applyFont="0" applyFill="0" applyBorder="0" applyAlignment="0" applyProtection="0"/>
    <xf numFmtId="180" fontId="38" fillId="0" borderId="0" applyFon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6" fillId="0" borderId="0"/>
    <xf numFmtId="179" fontId="38" fillId="0" borderId="0" applyFont="0" applyFill="0" applyBorder="0" applyAlignment="0" applyProtection="0"/>
    <xf numFmtId="0" fontId="46" fillId="0" borderId="0"/>
    <xf numFmtId="166" fontId="38" fillId="0" borderId="0" applyFont="0" applyFill="0" applyBorder="0" applyAlignment="0" applyProtection="0"/>
    <xf numFmtId="192" fontId="49" fillId="0" borderId="0" applyFont="0" applyFill="0" applyBorder="0" applyAlignment="0" applyProtection="0"/>
    <xf numFmtId="0" fontId="22" fillId="0" borderId="0"/>
    <xf numFmtId="193" fontId="50" fillId="0" borderId="0" applyFont="0" applyFill="0" applyBorder="0" applyAlignment="0" applyProtection="0"/>
    <xf numFmtId="194" fontId="50" fillId="0" borderId="0" applyFont="0" applyFill="0" applyBorder="0" applyAlignment="0" applyProtection="0"/>
    <xf numFmtId="0" fontId="51" fillId="0" borderId="0"/>
    <xf numFmtId="0" fontId="51" fillId="0" borderId="0"/>
    <xf numFmtId="0" fontId="52" fillId="0" borderId="0"/>
    <xf numFmtId="0" fontId="14" fillId="0" borderId="0"/>
    <xf numFmtId="1" fontId="53" fillId="0" borderId="1" applyBorder="0" applyAlignment="0">
      <alignment horizontal="center"/>
    </xf>
    <xf numFmtId="0" fontId="54" fillId="0" borderId="0"/>
    <xf numFmtId="0" fontId="54" fillId="0" borderId="0"/>
    <xf numFmtId="3" fontId="34" fillId="0" borderId="1"/>
    <xf numFmtId="3" fontId="34" fillId="0" borderId="1"/>
    <xf numFmtId="192" fontId="49" fillId="0" borderId="0" applyFont="0" applyFill="0" applyBorder="0" applyAlignment="0" applyProtection="0"/>
    <xf numFmtId="0" fontId="55" fillId="3" borderId="0"/>
    <xf numFmtId="0" fontId="55" fillId="3" borderId="0"/>
    <xf numFmtId="0" fontId="55" fillId="3" borderId="0"/>
    <xf numFmtId="192" fontId="49" fillId="0" borderId="0" applyFont="0" applyFill="0" applyBorder="0" applyAlignment="0" applyProtection="0"/>
    <xf numFmtId="0" fontId="55" fillId="3" borderId="0"/>
    <xf numFmtId="0" fontId="56" fillId="3" borderId="0"/>
    <xf numFmtId="0" fontId="56" fillId="3" borderId="0"/>
    <xf numFmtId="0" fontId="56" fillId="3" borderId="0"/>
    <xf numFmtId="0" fontId="56" fillId="3" borderId="0"/>
    <xf numFmtId="0" fontId="56" fillId="3" borderId="0"/>
    <xf numFmtId="0" fontId="56" fillId="3" borderId="0"/>
    <xf numFmtId="0" fontId="56" fillId="3" borderId="0"/>
    <xf numFmtId="0" fontId="56" fillId="3" borderId="0"/>
    <xf numFmtId="0" fontId="56" fillId="3" borderId="0"/>
    <xf numFmtId="0" fontId="56" fillId="3" borderId="0"/>
    <xf numFmtId="0" fontId="56" fillId="3" borderId="0"/>
    <xf numFmtId="0" fontId="56" fillId="3" borderId="0"/>
    <xf numFmtId="192" fontId="49" fillId="0" borderId="0" applyFont="0" applyFill="0" applyBorder="0" applyAlignment="0" applyProtection="0"/>
    <xf numFmtId="0" fontId="56" fillId="3" borderId="0"/>
    <xf numFmtId="0" fontId="56" fillId="3" borderId="0"/>
    <xf numFmtId="0" fontId="56" fillId="3" borderId="0"/>
    <xf numFmtId="0" fontId="56" fillId="3" borderId="0"/>
    <xf numFmtId="0" fontId="56" fillId="3" borderId="0"/>
    <xf numFmtId="0" fontId="56" fillId="3" borderId="0"/>
    <xf numFmtId="0" fontId="56" fillId="3" borderId="0"/>
    <xf numFmtId="0" fontId="56" fillId="3" borderId="0"/>
    <xf numFmtId="0" fontId="56" fillId="3" borderId="0"/>
    <xf numFmtId="0" fontId="56" fillId="3" borderId="0"/>
    <xf numFmtId="0" fontId="56" fillId="3" borderId="0"/>
    <xf numFmtId="0" fontId="56" fillId="3" borderId="0"/>
    <xf numFmtId="0" fontId="57" fillId="0" borderId="0" applyFont="0" applyFill="0" applyBorder="0" applyAlignment="0">
      <alignment horizontal="left"/>
    </xf>
    <xf numFmtId="0" fontId="55" fillId="3" borderId="0"/>
    <xf numFmtId="0" fontId="57" fillId="0" borderId="0" applyFont="0" applyFill="0" applyBorder="0" applyAlignment="0">
      <alignment horizontal="left"/>
    </xf>
    <xf numFmtId="0" fontId="56" fillId="3" borderId="0"/>
    <xf numFmtId="0" fontId="56" fillId="3" borderId="0"/>
    <xf numFmtId="0" fontId="56" fillId="3" borderId="0"/>
    <xf numFmtId="0" fontId="56" fillId="3" borderId="0"/>
    <xf numFmtId="0" fontId="56" fillId="3" borderId="0"/>
    <xf numFmtId="0" fontId="56" fillId="3" borderId="0"/>
    <xf numFmtId="192" fontId="49" fillId="0" borderId="0" applyFont="0" applyFill="0" applyBorder="0" applyAlignment="0" applyProtection="0"/>
    <xf numFmtId="0" fontId="55" fillId="3" borderId="0"/>
    <xf numFmtId="0" fontId="55" fillId="3" borderId="0"/>
    <xf numFmtId="0" fontId="58" fillId="0" borderId="1" applyNumberFormat="0" applyFont="0" applyBorder="0">
      <alignment horizontal="left" indent="2"/>
    </xf>
    <xf numFmtId="0" fontId="57" fillId="0" borderId="0" applyFont="0" applyFill="0" applyBorder="0" applyAlignment="0">
      <alignment horizontal="left"/>
    </xf>
    <xf numFmtId="0" fontId="57" fillId="0" borderId="0" applyFont="0" applyFill="0" applyBorder="0" applyAlignment="0">
      <alignment horizontal="left"/>
    </xf>
    <xf numFmtId="0" fontId="59" fillId="0" borderId="0"/>
    <xf numFmtId="0" fontId="60" fillId="4" borderId="15" applyFont="0" applyFill="0" applyAlignment="0">
      <alignment vertical="center" wrapText="1"/>
    </xf>
    <xf numFmtId="9" fontId="61" fillId="0" borderId="0" applyBorder="0" applyAlignment="0" applyProtection="0"/>
    <xf numFmtId="0" fontId="62" fillId="3" borderId="0"/>
    <xf numFmtId="0" fontId="62" fillId="3" borderId="0"/>
    <xf numFmtId="0" fontId="56" fillId="3" borderId="0"/>
    <xf numFmtId="0" fontId="56" fillId="3" borderId="0"/>
    <xf numFmtId="0" fontId="56" fillId="3" borderId="0"/>
    <xf numFmtId="0" fontId="56" fillId="3" borderId="0"/>
    <xf numFmtId="0" fontId="56" fillId="3" borderId="0"/>
    <xf numFmtId="0" fontId="56" fillId="3" borderId="0"/>
    <xf numFmtId="0" fontId="56" fillId="3" borderId="0"/>
    <xf numFmtId="0" fontId="56" fillId="3" borderId="0"/>
    <xf numFmtId="0" fontId="56" fillId="3" borderId="0"/>
    <xf numFmtId="0" fontId="56" fillId="3" borderId="0"/>
    <xf numFmtId="0" fontId="56" fillId="3" borderId="0"/>
    <xf numFmtId="0" fontId="56" fillId="3" borderId="0"/>
    <xf numFmtId="0" fontId="56" fillId="3" borderId="0"/>
    <xf numFmtId="0" fontId="56" fillId="3" borderId="0"/>
    <xf numFmtId="0" fontId="56" fillId="3" borderId="0"/>
    <xf numFmtId="0" fontId="56" fillId="3" borderId="0"/>
    <xf numFmtId="0" fontId="56" fillId="3" borderId="0"/>
    <xf numFmtId="0" fontId="56" fillId="3" borderId="0"/>
    <xf numFmtId="0" fontId="56" fillId="3" borderId="0"/>
    <xf numFmtId="0" fontId="56" fillId="3" borderId="0"/>
    <xf numFmtId="0" fontId="56" fillId="3" borderId="0"/>
    <xf numFmtId="0" fontId="56" fillId="3" borderId="0"/>
    <xf numFmtId="0" fontId="56" fillId="3" borderId="0"/>
    <xf numFmtId="0" fontId="56" fillId="3" borderId="0"/>
    <xf numFmtId="0" fontId="56" fillId="3" borderId="0"/>
    <xf numFmtId="0" fontId="56" fillId="3" borderId="0"/>
    <xf numFmtId="0" fontId="56" fillId="3" borderId="0"/>
    <xf numFmtId="0" fontId="56" fillId="3" borderId="0"/>
    <xf numFmtId="0" fontId="56" fillId="3" borderId="0"/>
    <xf numFmtId="0" fontId="56" fillId="3" borderId="0"/>
    <xf numFmtId="0" fontId="62" fillId="3" borderId="0"/>
    <xf numFmtId="0" fontId="62" fillId="3" borderId="0"/>
    <xf numFmtId="0" fontId="58" fillId="0" borderId="1" applyNumberFormat="0" applyFont="0" applyBorder="0" applyAlignment="0">
      <alignment horizontal="center"/>
    </xf>
    <xf numFmtId="0" fontId="63" fillId="5" borderId="0" applyNumberFormat="0" applyBorder="0" applyAlignment="0" applyProtection="0"/>
    <xf numFmtId="0" fontId="63" fillId="6" borderId="0" applyNumberFormat="0" applyBorder="0" applyAlignment="0" applyProtection="0"/>
    <xf numFmtId="0" fontId="63" fillId="7" borderId="0" applyNumberFormat="0" applyBorder="0" applyAlignment="0" applyProtection="0"/>
    <xf numFmtId="0" fontId="63" fillId="5" borderId="0" applyNumberFormat="0" applyBorder="0" applyAlignment="0" applyProtection="0"/>
    <xf numFmtId="0" fontId="63" fillId="8" borderId="0" applyNumberFormat="0" applyBorder="0" applyAlignment="0" applyProtection="0"/>
    <xf numFmtId="0" fontId="63" fillId="6" borderId="0" applyNumberFormat="0" applyBorder="0" applyAlignment="0" applyProtection="0"/>
    <xf numFmtId="0" fontId="10" fillId="0" borderId="0"/>
    <xf numFmtId="0" fontId="64" fillId="3" borderId="0"/>
    <xf numFmtId="0" fontId="64" fillId="3" borderId="0"/>
    <xf numFmtId="0" fontId="56" fillId="3" borderId="0"/>
    <xf numFmtId="0" fontId="56" fillId="3" borderId="0"/>
    <xf numFmtId="0" fontId="56" fillId="3" borderId="0"/>
    <xf numFmtId="0" fontId="56" fillId="3" borderId="0"/>
    <xf numFmtId="0" fontId="56" fillId="3" borderId="0"/>
    <xf numFmtId="0" fontId="56" fillId="3" borderId="0"/>
    <xf numFmtId="0" fontId="56" fillId="3" borderId="0"/>
    <xf numFmtId="0" fontId="56" fillId="3" borderId="0"/>
    <xf numFmtId="0" fontId="56" fillId="3" borderId="0"/>
    <xf numFmtId="0" fontId="56" fillId="3" borderId="0"/>
    <xf numFmtId="0" fontId="56" fillId="3" borderId="0"/>
    <xf numFmtId="0" fontId="56" fillId="3" borderId="0"/>
    <xf numFmtId="0" fontId="56" fillId="3" borderId="0"/>
    <xf numFmtId="0" fontId="56" fillId="3" borderId="0"/>
    <xf numFmtId="0" fontId="56" fillId="3" borderId="0"/>
    <xf numFmtId="0" fontId="56" fillId="3" borderId="0"/>
    <xf numFmtId="0" fontId="56" fillId="3" borderId="0"/>
    <xf numFmtId="0" fontId="56" fillId="3" borderId="0"/>
    <xf numFmtId="0" fontId="56" fillId="3" borderId="0"/>
    <xf numFmtId="0" fontId="56" fillId="3" borderId="0"/>
    <xf numFmtId="0" fontId="56" fillId="3" borderId="0"/>
    <xf numFmtId="0" fontId="56" fillId="3" borderId="0"/>
    <xf numFmtId="0" fontId="56" fillId="3" borderId="0"/>
    <xf numFmtId="0" fontId="56" fillId="3" borderId="0"/>
    <xf numFmtId="0" fontId="56" fillId="3" borderId="0"/>
    <xf numFmtId="0" fontId="56" fillId="3" borderId="0"/>
    <xf numFmtId="0" fontId="56" fillId="3" borderId="0"/>
    <xf numFmtId="0" fontId="56" fillId="3" borderId="0"/>
    <xf numFmtId="0" fontId="56" fillId="3" borderId="0"/>
    <xf numFmtId="0" fontId="56" fillId="3" borderId="0"/>
    <xf numFmtId="0" fontId="64" fillId="3" borderId="0"/>
    <xf numFmtId="0" fontId="65" fillId="0" borderId="0">
      <alignment wrapText="1"/>
    </xf>
    <xf numFmtId="0" fontId="65" fillId="0" borderId="0">
      <alignment wrapText="1"/>
    </xf>
    <xf numFmtId="0" fontId="56" fillId="0" borderId="0">
      <alignment wrapText="1"/>
    </xf>
    <xf numFmtId="0" fontId="56" fillId="0" borderId="0">
      <alignment wrapText="1"/>
    </xf>
    <xf numFmtId="0" fontId="56" fillId="0" borderId="0">
      <alignment wrapText="1"/>
    </xf>
    <xf numFmtId="0" fontId="56" fillId="0" borderId="0">
      <alignment wrapText="1"/>
    </xf>
    <xf numFmtId="0" fontId="56" fillId="0" borderId="0">
      <alignment wrapText="1"/>
    </xf>
    <xf numFmtId="0" fontId="56" fillId="0" borderId="0">
      <alignment wrapText="1"/>
    </xf>
    <xf numFmtId="0" fontId="56" fillId="0" borderId="0">
      <alignment wrapText="1"/>
    </xf>
    <xf numFmtId="0" fontId="56" fillId="0" borderId="0">
      <alignment wrapText="1"/>
    </xf>
    <xf numFmtId="0" fontId="56" fillId="0" borderId="0">
      <alignment wrapText="1"/>
    </xf>
    <xf numFmtId="0" fontId="56" fillId="0" borderId="0">
      <alignment wrapText="1"/>
    </xf>
    <xf numFmtId="0" fontId="56" fillId="0" borderId="0">
      <alignment wrapText="1"/>
    </xf>
    <xf numFmtId="0" fontId="56" fillId="0" borderId="0">
      <alignment wrapText="1"/>
    </xf>
    <xf numFmtId="0" fontId="56" fillId="0" borderId="0">
      <alignment wrapText="1"/>
    </xf>
    <xf numFmtId="0" fontId="56" fillId="0" borderId="0">
      <alignment wrapText="1"/>
    </xf>
    <xf numFmtId="0" fontId="56" fillId="0" borderId="0">
      <alignment wrapText="1"/>
    </xf>
    <xf numFmtId="0" fontId="56" fillId="0" borderId="0">
      <alignment wrapText="1"/>
    </xf>
    <xf numFmtId="0" fontId="56" fillId="0" borderId="0">
      <alignment wrapText="1"/>
    </xf>
    <xf numFmtId="0" fontId="56" fillId="0" borderId="0">
      <alignment wrapText="1"/>
    </xf>
    <xf numFmtId="0" fontId="56" fillId="0" borderId="0">
      <alignment wrapText="1"/>
    </xf>
    <xf numFmtId="0" fontId="56" fillId="0" borderId="0">
      <alignment wrapText="1"/>
    </xf>
    <xf numFmtId="0" fontId="56" fillId="0" borderId="0">
      <alignment wrapText="1"/>
    </xf>
    <xf numFmtId="0" fontId="56" fillId="0" borderId="0">
      <alignment wrapText="1"/>
    </xf>
    <xf numFmtId="0" fontId="56" fillId="0" borderId="0">
      <alignment wrapText="1"/>
    </xf>
    <xf numFmtId="0" fontId="56" fillId="0" borderId="0">
      <alignment wrapText="1"/>
    </xf>
    <xf numFmtId="0" fontId="56" fillId="0" borderId="0">
      <alignment wrapText="1"/>
    </xf>
    <xf numFmtId="0" fontId="56" fillId="0" borderId="0">
      <alignment wrapText="1"/>
    </xf>
    <xf numFmtId="0" fontId="56" fillId="0" borderId="0">
      <alignment wrapText="1"/>
    </xf>
    <xf numFmtId="0" fontId="56" fillId="0" borderId="0">
      <alignment wrapText="1"/>
    </xf>
    <xf numFmtId="0" fontId="56" fillId="0" borderId="0">
      <alignment wrapText="1"/>
    </xf>
    <xf numFmtId="0" fontId="56" fillId="0" borderId="0">
      <alignment wrapText="1"/>
    </xf>
    <xf numFmtId="0" fontId="65" fillId="0" borderId="0">
      <alignment wrapText="1"/>
    </xf>
    <xf numFmtId="0" fontId="63" fillId="9" borderId="0" applyNumberFormat="0" applyBorder="0" applyAlignment="0" applyProtection="0"/>
    <xf numFmtId="0" fontId="63" fillId="10" borderId="0" applyNumberFormat="0" applyBorder="0" applyAlignment="0" applyProtection="0"/>
    <xf numFmtId="0" fontId="63" fillId="11" borderId="0" applyNumberFormat="0" applyBorder="0" applyAlignment="0" applyProtection="0"/>
    <xf numFmtId="0" fontId="63" fillId="9" borderId="0" applyNumberFormat="0" applyBorder="0" applyAlignment="0" applyProtection="0"/>
    <xf numFmtId="0" fontId="63" fillId="12" borderId="0" applyNumberFormat="0" applyBorder="0" applyAlignment="0" applyProtection="0"/>
    <xf numFmtId="0" fontId="63" fillId="6" borderId="0" applyNumberFormat="0" applyBorder="0" applyAlignment="0" applyProtection="0"/>
    <xf numFmtId="168" fontId="66" fillId="0" borderId="8" applyNumberFormat="0" applyFont="0" applyBorder="0" applyAlignment="0">
      <alignment horizontal="center" vertical="center"/>
    </xf>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67" fillId="13" borderId="0" applyNumberFormat="0" applyBorder="0" applyAlignment="0" applyProtection="0"/>
    <xf numFmtId="0" fontId="67" fillId="10" borderId="0" applyNumberFormat="0" applyBorder="0" applyAlignment="0" applyProtection="0"/>
    <xf numFmtId="0" fontId="67" fillId="11" borderId="0" applyNumberFormat="0" applyBorder="0" applyAlignment="0" applyProtection="0"/>
    <xf numFmtId="0" fontId="67" fillId="9" borderId="0" applyNumberFormat="0" applyBorder="0" applyAlignment="0" applyProtection="0"/>
    <xf numFmtId="0" fontId="67" fillId="13" borderId="0" applyNumberFormat="0" applyBorder="0" applyAlignment="0" applyProtection="0"/>
    <xf numFmtId="0" fontId="67" fillId="6" borderId="0" applyNumberFormat="0" applyBorder="0" applyAlignment="0" applyProtection="0"/>
    <xf numFmtId="0" fontId="68" fillId="0" borderId="0"/>
    <xf numFmtId="0" fontId="68" fillId="0" borderId="0"/>
    <xf numFmtId="0" fontId="68" fillId="0" borderId="0"/>
    <xf numFmtId="0" fontId="68" fillId="0" borderId="0"/>
    <xf numFmtId="0" fontId="68" fillId="0" borderId="0"/>
    <xf numFmtId="0" fontId="68" fillId="0" borderId="0"/>
    <xf numFmtId="0" fontId="67" fillId="13" borderId="0" applyNumberFormat="0" applyBorder="0" applyAlignment="0" applyProtection="0"/>
    <xf numFmtId="0" fontId="67" fillId="14" borderId="0" applyNumberFormat="0" applyBorder="0" applyAlignment="0" applyProtection="0"/>
    <xf numFmtId="0" fontId="67" fillId="14" borderId="0" applyNumberFormat="0" applyBorder="0" applyAlignment="0" applyProtection="0"/>
    <xf numFmtId="0" fontId="67" fillId="15" borderId="0" applyNumberFormat="0" applyBorder="0" applyAlignment="0" applyProtection="0"/>
    <xf numFmtId="0" fontId="67" fillId="13" borderId="0" applyNumberFormat="0" applyBorder="0" applyAlignment="0" applyProtection="0"/>
    <xf numFmtId="0" fontId="67" fillId="16" borderId="0" applyNumberFormat="0" applyBorder="0" applyAlignment="0" applyProtection="0"/>
    <xf numFmtId="195" fontId="69" fillId="0" borderId="0" applyFont="0" applyFill="0" applyBorder="0" applyAlignment="0" applyProtection="0"/>
    <xf numFmtId="0" fontId="70" fillId="0" borderId="0" applyFont="0" applyFill="0" applyBorder="0" applyAlignment="0" applyProtection="0"/>
    <xf numFmtId="196" fontId="35" fillId="0" borderId="0" applyFont="0" applyFill="0" applyBorder="0" applyAlignment="0" applyProtection="0"/>
    <xf numFmtId="188" fontId="69" fillId="0" borderId="0" applyFont="0" applyFill="0" applyBorder="0" applyAlignment="0" applyProtection="0"/>
    <xf numFmtId="0" fontId="70" fillId="0" borderId="0" applyFont="0" applyFill="0" applyBorder="0" applyAlignment="0" applyProtection="0"/>
    <xf numFmtId="197" fontId="69" fillId="0" borderId="0" applyFont="0" applyFill="0" applyBorder="0" applyAlignment="0" applyProtection="0"/>
    <xf numFmtId="0" fontId="3" fillId="0" borderId="0">
      <alignment horizontal="center" wrapText="1"/>
      <protection locked="0"/>
    </xf>
    <xf numFmtId="0" fontId="71" fillId="0" borderId="0" applyNumberFormat="0" applyBorder="0" applyAlignment="0">
      <alignment horizontal="center"/>
    </xf>
    <xf numFmtId="198" fontId="72" fillId="0" borderId="0" applyFont="0" applyFill="0" applyBorder="0" applyAlignment="0" applyProtection="0"/>
    <xf numFmtId="0" fontId="70" fillId="0" borderId="0" applyFont="0" applyFill="0" applyBorder="0" applyAlignment="0" applyProtection="0"/>
    <xf numFmtId="199" fontId="38" fillId="0" borderId="0" applyFont="0" applyFill="0" applyBorder="0" applyAlignment="0" applyProtection="0"/>
    <xf numFmtId="200" fontId="72" fillId="0" borderId="0" applyFont="0" applyFill="0" applyBorder="0" applyAlignment="0" applyProtection="0"/>
    <xf numFmtId="0" fontId="70" fillId="0" borderId="0" applyFont="0" applyFill="0" applyBorder="0" applyAlignment="0" applyProtection="0"/>
    <xf numFmtId="201" fontId="38" fillId="0" borderId="0" applyFont="0" applyFill="0" applyBorder="0" applyAlignment="0" applyProtection="0"/>
    <xf numFmtId="177" fontId="32" fillId="0" borderId="0" applyFont="0" applyFill="0" applyBorder="0" applyAlignment="0" applyProtection="0"/>
    <xf numFmtId="0" fontId="73" fillId="17" borderId="0" applyNumberFormat="0" applyBorder="0" applyAlignment="0" applyProtection="0"/>
    <xf numFmtId="0" fontId="74" fillId="0" borderId="0" applyNumberFormat="0" applyFill="0" applyBorder="0" applyAlignment="0" applyProtection="0"/>
    <xf numFmtId="0" fontId="70" fillId="0" borderId="0"/>
    <xf numFmtId="0" fontId="75" fillId="0" borderId="0"/>
    <xf numFmtId="0" fontId="14" fillId="0" borderId="0"/>
    <xf numFmtId="0" fontId="70" fillId="0" borderId="0"/>
    <xf numFmtId="0" fontId="76" fillId="0" borderId="0"/>
    <xf numFmtId="0" fontId="77" fillId="0" borderId="0"/>
    <xf numFmtId="37" fontId="78" fillId="0" borderId="0"/>
    <xf numFmtId="0" fontId="79" fillId="0" borderId="0"/>
    <xf numFmtId="0" fontId="72" fillId="0" borderId="0"/>
    <xf numFmtId="202" fontId="48" fillId="0" borderId="0" applyFill="0" applyBorder="0" applyAlignment="0"/>
    <xf numFmtId="203" fontId="46" fillId="0" borderId="0" applyFill="0" applyBorder="0" applyAlignment="0"/>
    <xf numFmtId="204" fontId="10" fillId="0" borderId="0" applyFill="0" applyBorder="0" applyAlignment="0"/>
    <xf numFmtId="205" fontId="10" fillId="0" borderId="0" applyFill="0" applyBorder="0" applyAlignment="0"/>
    <xf numFmtId="206" fontId="10" fillId="0" borderId="0" applyFill="0" applyBorder="0" applyAlignment="0"/>
    <xf numFmtId="207" fontId="46" fillId="0" borderId="0" applyFill="0" applyBorder="0" applyAlignment="0"/>
    <xf numFmtId="208" fontId="46" fillId="0" borderId="0" applyFill="0" applyBorder="0" applyAlignment="0"/>
    <xf numFmtId="203" fontId="46" fillId="0" borderId="0" applyFill="0" applyBorder="0" applyAlignment="0"/>
    <xf numFmtId="0" fontId="80" fillId="5" borderId="16" applyNumberFormat="0" applyAlignment="0" applyProtection="0"/>
    <xf numFmtId="0" fontId="81" fillId="0" borderId="0"/>
    <xf numFmtId="209" fontId="38" fillId="0" borderId="0" applyFont="0" applyFill="0" applyBorder="0" applyAlignment="0" applyProtection="0"/>
    <xf numFmtId="0" fontId="82" fillId="18" borderId="17" applyNumberFormat="0" applyAlignment="0" applyProtection="0"/>
    <xf numFmtId="168" fontId="54" fillId="0" borderId="0" applyFont="0" applyFill="0" applyBorder="0" applyAlignment="0" applyProtection="0"/>
    <xf numFmtId="0" fontId="63" fillId="0" borderId="0"/>
    <xf numFmtId="1" fontId="83" fillId="0" borderId="5" applyBorder="0"/>
    <xf numFmtId="210" fontId="84" fillId="0" borderId="0"/>
    <xf numFmtId="210" fontId="84" fillId="0" borderId="0"/>
    <xf numFmtId="210" fontId="84" fillId="0" borderId="0"/>
    <xf numFmtId="210" fontId="84" fillId="0" borderId="0"/>
    <xf numFmtId="210" fontId="84" fillId="0" borderId="0"/>
    <xf numFmtId="210" fontId="84" fillId="0" borderId="0"/>
    <xf numFmtId="210" fontId="84" fillId="0" borderId="0"/>
    <xf numFmtId="210" fontId="84" fillId="0" borderId="0"/>
    <xf numFmtId="174" fontId="68" fillId="0" borderId="0" applyFont="0" applyFill="0" applyBorder="0" applyAlignment="0" applyProtection="0"/>
    <xf numFmtId="41" fontId="21" fillId="0" borderId="0" applyFont="0" applyFill="0" applyBorder="0" applyAlignment="0" applyProtection="0"/>
    <xf numFmtId="41" fontId="21" fillId="0" borderId="0" applyFont="0" applyFill="0" applyBorder="0" applyAlignment="0" applyProtection="0"/>
    <xf numFmtId="41" fontId="21" fillId="0" borderId="0" applyFont="0" applyFill="0" applyBorder="0" applyAlignment="0" applyProtection="0"/>
    <xf numFmtId="41" fontId="21" fillId="0" borderId="0" applyFont="0" applyFill="0" applyBorder="0" applyAlignment="0" applyProtection="0"/>
    <xf numFmtId="41" fontId="21" fillId="0" borderId="0" applyFont="0" applyFill="0" applyBorder="0" applyAlignment="0" applyProtection="0"/>
    <xf numFmtId="41" fontId="21" fillId="0" borderId="0" applyFont="0" applyFill="0" applyBorder="0" applyAlignment="0" applyProtection="0"/>
    <xf numFmtId="41" fontId="21" fillId="0" borderId="0" applyFont="0" applyFill="0" applyBorder="0" applyAlignment="0" applyProtection="0"/>
    <xf numFmtId="41" fontId="21" fillId="0" borderId="0" applyFont="0" applyFill="0" applyBorder="0" applyAlignment="0" applyProtection="0"/>
    <xf numFmtId="41" fontId="21" fillId="0" borderId="0" applyFont="0" applyFill="0" applyBorder="0" applyAlignment="0" applyProtection="0"/>
    <xf numFmtId="41" fontId="21" fillId="0" borderId="0" applyFont="0" applyFill="0" applyBorder="0" applyAlignment="0" applyProtection="0"/>
    <xf numFmtId="41" fontId="21" fillId="0" borderId="0" applyFont="0" applyFill="0" applyBorder="0" applyAlignment="0" applyProtection="0"/>
    <xf numFmtId="41" fontId="21" fillId="0" borderId="0" applyFont="0" applyFill="0" applyBorder="0" applyAlignment="0" applyProtection="0"/>
    <xf numFmtId="41" fontId="21" fillId="0" borderId="0" applyFont="0" applyFill="0" applyBorder="0" applyAlignment="0" applyProtection="0"/>
    <xf numFmtId="41" fontId="21" fillId="0" borderId="0" applyFont="0" applyFill="0" applyBorder="0" applyAlignment="0" applyProtection="0"/>
    <xf numFmtId="41" fontId="21" fillId="0" borderId="0" applyFont="0" applyFill="0" applyBorder="0" applyAlignment="0" applyProtection="0"/>
    <xf numFmtId="211" fontId="68" fillId="0" borderId="0" applyFont="0" applyFill="0" applyBorder="0" applyAlignment="0" applyProtection="0"/>
    <xf numFmtId="212" fontId="68" fillId="0" borderId="0" applyFont="0" applyFill="0" applyBorder="0" applyAlignment="0" applyProtection="0"/>
    <xf numFmtId="41" fontId="21" fillId="0" borderId="0" applyFont="0" applyFill="0" applyBorder="0" applyAlignment="0" applyProtection="0"/>
    <xf numFmtId="41" fontId="21" fillId="0" borderId="0" applyFont="0" applyFill="0" applyBorder="0" applyAlignment="0" applyProtection="0"/>
    <xf numFmtId="41" fontId="21" fillId="0" borderId="0" applyFont="0" applyFill="0" applyBorder="0" applyAlignment="0" applyProtection="0"/>
    <xf numFmtId="41" fontId="21" fillId="0" borderId="0" applyFont="0" applyFill="0" applyBorder="0" applyAlignment="0" applyProtection="0"/>
    <xf numFmtId="41" fontId="21" fillId="0" borderId="0" applyFont="0" applyFill="0" applyBorder="0" applyAlignment="0" applyProtection="0"/>
    <xf numFmtId="41" fontId="21" fillId="0" borderId="0" applyFont="0" applyFill="0" applyBorder="0" applyAlignment="0" applyProtection="0"/>
    <xf numFmtId="41" fontId="21" fillId="0" borderId="0" applyFont="0" applyFill="0" applyBorder="0" applyAlignment="0" applyProtection="0"/>
    <xf numFmtId="41" fontId="21" fillId="0" borderId="0" applyFont="0" applyFill="0" applyBorder="0" applyAlignment="0" applyProtection="0"/>
    <xf numFmtId="165" fontId="85" fillId="0" borderId="0" applyFont="0" applyFill="0" applyBorder="0" applyAlignment="0" applyProtection="0"/>
    <xf numFmtId="175" fontId="85" fillId="0" borderId="0" applyFont="0" applyFill="0" applyBorder="0" applyAlignment="0" applyProtection="0"/>
    <xf numFmtId="174" fontId="85" fillId="0" borderId="0" applyFont="0" applyFill="0" applyBorder="0" applyAlignment="0" applyProtection="0"/>
    <xf numFmtId="207" fontId="46" fillId="0" borderId="0" applyFont="0" applyFill="0" applyBorder="0" applyAlignment="0" applyProtection="0"/>
    <xf numFmtId="43" fontId="86" fillId="0" borderId="0" applyFont="0" applyFill="0" applyBorder="0" applyAlignment="0" applyProtection="0"/>
    <xf numFmtId="43" fontId="10" fillId="0" borderId="0" applyFont="0" applyFill="0" applyBorder="0" applyAlignment="0" applyProtection="0"/>
    <xf numFmtId="213" fontId="2" fillId="0" borderId="0" applyFont="0" applyFill="0" applyBorder="0" applyAlignment="0" applyProtection="0"/>
    <xf numFmtId="43" fontId="10"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214" fontId="21" fillId="0" borderId="0" applyFont="0" applyFill="0" applyBorder="0" applyAlignment="0" applyProtection="0"/>
    <xf numFmtId="0" fontId="21" fillId="0" borderId="0" applyFont="0" applyFill="0" applyBorder="0" applyAlignment="0" applyProtection="0"/>
    <xf numFmtId="43" fontId="86" fillId="0" borderId="0" applyFont="0" applyFill="0" applyBorder="0" applyAlignment="0" applyProtection="0"/>
    <xf numFmtId="43" fontId="10"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87" fillId="0" borderId="0" applyFont="0" applyFill="0" applyBorder="0" applyAlignment="0" applyProtection="0"/>
    <xf numFmtId="43" fontId="2" fillId="0" borderId="0" applyFont="0" applyFill="0" applyBorder="0" applyAlignment="0" applyProtection="0"/>
    <xf numFmtId="175"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169" fontId="21" fillId="0" borderId="0" applyFont="0" applyFill="0" applyBorder="0" applyAlignment="0" applyProtection="0"/>
    <xf numFmtId="215"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173" fontId="21" fillId="0" borderId="0" applyFont="0" applyFill="0" applyBorder="0" applyAlignment="0" applyProtection="0"/>
    <xf numFmtId="17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175" fontId="21" fillId="0" borderId="0" applyFont="0" applyFill="0" applyBorder="0" applyAlignment="0" applyProtection="0"/>
    <xf numFmtId="175" fontId="21" fillId="0" borderId="0" applyFont="0" applyFill="0" applyBorder="0" applyAlignment="0" applyProtection="0"/>
    <xf numFmtId="43" fontId="21" fillId="0" borderId="0" applyFont="0" applyFill="0" applyBorder="0" applyAlignment="0" applyProtection="0"/>
    <xf numFmtId="174" fontId="21"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1" fillId="0" borderId="0" applyFont="0" applyFill="0" applyBorder="0" applyAlignment="0" applyProtection="0"/>
    <xf numFmtId="175" fontId="21" fillId="0" borderId="0" applyFont="0" applyFill="0" applyBorder="0" applyAlignment="0" applyProtection="0"/>
    <xf numFmtId="43" fontId="21" fillId="0" borderId="0" applyFont="0" applyFill="0" applyBorder="0" applyAlignment="0" applyProtection="0"/>
    <xf numFmtId="175" fontId="21" fillId="0" borderId="0" applyFont="0" applyFill="0" applyBorder="0" applyAlignment="0" applyProtection="0"/>
    <xf numFmtId="43" fontId="21" fillId="0" borderId="0" applyFont="0" applyFill="0" applyBorder="0" applyAlignment="0" applyProtection="0"/>
    <xf numFmtId="175" fontId="21" fillId="0" borderId="0" applyFont="0" applyFill="0" applyBorder="0" applyAlignment="0" applyProtection="0"/>
    <xf numFmtId="43" fontId="21" fillId="0" borderId="0" applyFont="0" applyFill="0" applyBorder="0" applyAlignment="0" applyProtection="0"/>
    <xf numFmtId="43" fontId="54"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0" fillId="0" borderId="0" applyFont="0" applyFill="0" applyBorder="0" applyAlignment="0" applyProtection="0"/>
    <xf numFmtId="216" fontId="10" fillId="0" borderId="0" applyFont="0" applyFill="0" applyBorder="0" applyAlignment="0" applyProtection="0"/>
    <xf numFmtId="216" fontId="10" fillId="0" borderId="0" applyFont="0" applyFill="0" applyBorder="0" applyAlignment="0" applyProtection="0"/>
    <xf numFmtId="216" fontId="10" fillId="0" borderId="0" applyFont="0" applyFill="0" applyBorder="0" applyAlignment="0" applyProtection="0"/>
    <xf numFmtId="216" fontId="10" fillId="0" borderId="0" applyFont="0" applyFill="0" applyBorder="0" applyAlignment="0" applyProtection="0"/>
    <xf numFmtId="216" fontId="10" fillId="0" borderId="0" applyFont="0" applyFill="0" applyBorder="0" applyAlignment="0" applyProtection="0"/>
    <xf numFmtId="216" fontId="10" fillId="0" borderId="0" applyFont="0" applyFill="0" applyBorder="0" applyAlignment="0" applyProtection="0"/>
    <xf numFmtId="216" fontId="10" fillId="0" borderId="0" applyFont="0" applyFill="0" applyBorder="0" applyAlignment="0" applyProtection="0"/>
    <xf numFmtId="216" fontId="10" fillId="0" borderId="0" applyFont="0" applyFill="0" applyBorder="0" applyAlignment="0" applyProtection="0"/>
    <xf numFmtId="216" fontId="10" fillId="0" borderId="0" applyFont="0" applyFill="0" applyBorder="0" applyAlignment="0" applyProtection="0"/>
    <xf numFmtId="216" fontId="10"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5" fontId="2"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216" fontId="10" fillId="0" borderId="0" applyFont="0" applyFill="0" applyBorder="0" applyAlignment="0" applyProtection="0"/>
    <xf numFmtId="216" fontId="10" fillId="0" borderId="0" applyFont="0" applyFill="0" applyBorder="0" applyAlignment="0" applyProtection="0"/>
    <xf numFmtId="216" fontId="10" fillId="0" borderId="0" applyFont="0" applyFill="0" applyBorder="0" applyAlignment="0" applyProtection="0"/>
    <xf numFmtId="216" fontId="10" fillId="0" borderId="0" applyFont="0" applyFill="0" applyBorder="0" applyAlignment="0" applyProtection="0"/>
    <xf numFmtId="43" fontId="88" fillId="0" borderId="0" applyFont="0" applyFill="0" applyBorder="0" applyAlignment="0" applyProtection="0"/>
    <xf numFmtId="175" fontId="21"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216" fontId="10" fillId="0" borderId="0" applyFont="0" applyFill="0" applyBorder="0" applyAlignment="0" applyProtection="0"/>
    <xf numFmtId="216" fontId="10" fillId="0" borderId="0" applyFont="0" applyFill="0" applyBorder="0" applyAlignment="0" applyProtection="0"/>
    <xf numFmtId="216" fontId="10" fillId="0" borderId="0" applyFont="0" applyFill="0" applyBorder="0" applyAlignment="0" applyProtection="0"/>
    <xf numFmtId="216" fontId="10" fillId="0" borderId="0" applyFont="0" applyFill="0" applyBorder="0" applyAlignment="0" applyProtection="0"/>
    <xf numFmtId="216" fontId="10" fillId="0" borderId="0" applyFont="0" applyFill="0" applyBorder="0" applyAlignment="0" applyProtection="0"/>
    <xf numFmtId="216" fontId="10" fillId="0" borderId="0" applyFont="0" applyFill="0" applyBorder="0" applyAlignment="0" applyProtection="0"/>
    <xf numFmtId="216" fontId="10" fillId="0" borderId="0" applyFont="0" applyFill="0" applyBorder="0" applyAlignment="0" applyProtection="0"/>
    <xf numFmtId="216" fontId="10" fillId="0" borderId="0" applyFont="0" applyFill="0" applyBorder="0" applyAlignment="0" applyProtection="0"/>
    <xf numFmtId="216" fontId="10" fillId="0" borderId="0" applyFont="0" applyFill="0" applyBorder="0" applyAlignment="0" applyProtection="0"/>
    <xf numFmtId="43" fontId="88"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175" fontId="21" fillId="0" borderId="0" applyFont="0" applyFill="0" applyBorder="0" applyAlignment="0" applyProtection="0"/>
    <xf numFmtId="175" fontId="21" fillId="0" borderId="0" applyFont="0" applyFill="0" applyBorder="0" applyAlignment="0" applyProtection="0"/>
    <xf numFmtId="175" fontId="21" fillId="0" borderId="0" applyFont="0" applyFill="0" applyBorder="0" applyAlignment="0" applyProtection="0"/>
    <xf numFmtId="214" fontId="21" fillId="0" borderId="0" applyFont="0" applyFill="0" applyBorder="0" applyAlignment="0" applyProtection="0"/>
    <xf numFmtId="43" fontId="89" fillId="0" borderId="0" applyFont="0" applyFill="0" applyBorder="0" applyAlignment="0" applyProtection="0"/>
    <xf numFmtId="194" fontId="10" fillId="0" borderId="0" applyFont="0" applyFill="0" applyBorder="0" applyAlignment="0" applyProtection="0"/>
    <xf numFmtId="43" fontId="21" fillId="0" borderId="0" applyFont="0" applyFill="0" applyBorder="0" applyAlignment="0" applyProtection="0"/>
    <xf numFmtId="213" fontId="21" fillId="0" borderId="0" applyFont="0" applyFill="0" applyBorder="0" applyAlignment="0" applyProtection="0"/>
    <xf numFmtId="194" fontId="10"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2"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0" fillId="0" borderId="0" applyFont="0" applyFill="0" applyBorder="0" applyAlignment="0" applyProtection="0"/>
    <xf numFmtId="167" fontId="85" fillId="0" borderId="0" applyFont="0" applyFill="0" applyBorder="0" applyAlignment="0" applyProtection="0"/>
    <xf numFmtId="43" fontId="21" fillId="0" borderId="0" applyFont="0" applyFill="0" applyBorder="0" applyAlignment="0" applyProtection="0"/>
    <xf numFmtId="167" fontId="85" fillId="0" borderId="0" applyFont="0" applyFill="0" applyBorder="0" applyAlignment="0" applyProtection="0"/>
    <xf numFmtId="217" fontId="85" fillId="0" borderId="0" applyFont="0" applyFill="0" applyBorder="0" applyAlignment="0" applyProtection="0"/>
    <xf numFmtId="216" fontId="21" fillId="0" borderId="0" applyFont="0" applyFill="0" applyBorder="0" applyAlignment="0" applyProtection="0"/>
    <xf numFmtId="43" fontId="21" fillId="0" borderId="0" applyFont="0" applyFill="0" applyBorder="0" applyAlignment="0" applyProtection="0"/>
    <xf numFmtId="217" fontId="85" fillId="0" borderId="0" applyFont="0" applyFill="0" applyBorder="0" applyAlignment="0" applyProtection="0"/>
    <xf numFmtId="217" fontId="85" fillId="0" borderId="0" applyFont="0" applyFill="0" applyBorder="0" applyAlignment="0" applyProtection="0"/>
    <xf numFmtId="43" fontId="10" fillId="0" borderId="0" applyFont="0" applyFill="0" applyBorder="0" applyAlignment="0" applyProtection="0"/>
    <xf numFmtId="43" fontId="90"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218" fontId="1"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219" fontId="10" fillId="0" borderId="0" applyFont="0" applyFill="0" applyBorder="0" applyAlignment="0" applyProtection="0"/>
    <xf numFmtId="0" fontId="10" fillId="0" borderId="0" applyFont="0" applyFill="0" applyBorder="0" applyAlignment="0" applyProtection="0"/>
    <xf numFmtId="43" fontId="10" fillId="0" borderId="0" applyFont="0" applyFill="0" applyBorder="0" applyAlignment="0" applyProtection="0"/>
    <xf numFmtId="175" fontId="68"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220" fontId="21"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200" fontId="22" fillId="0" borderId="0" applyFont="0" applyFill="0" applyBorder="0" applyAlignment="0" applyProtection="0"/>
    <xf numFmtId="43" fontId="1" fillId="0" borderId="0" applyFont="0" applyFill="0" applyBorder="0" applyAlignment="0" applyProtection="0"/>
    <xf numFmtId="43" fontId="86"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0" fontId="22" fillId="0" borderId="0" applyFont="0" applyFill="0" applyBorder="0" applyAlignment="0" applyProtection="0"/>
    <xf numFmtId="221" fontId="22" fillId="0" borderId="0" applyFont="0" applyFill="0" applyBorder="0" applyAlignment="0" applyProtection="0"/>
    <xf numFmtId="222" fontId="2" fillId="0" borderId="0" applyFont="0" applyFill="0" applyBorder="0" applyAlignment="0" applyProtection="0"/>
    <xf numFmtId="223" fontId="21" fillId="0" borderId="0" applyFont="0" applyFill="0" applyBorder="0" applyAlignment="0" applyProtection="0"/>
    <xf numFmtId="222" fontId="2" fillId="0" borderId="0" applyFont="0" applyFill="0" applyBorder="0" applyAlignment="0" applyProtection="0"/>
    <xf numFmtId="43" fontId="21" fillId="0" borderId="0" applyFont="0" applyFill="0" applyBorder="0" applyAlignment="0" applyProtection="0"/>
    <xf numFmtId="214" fontId="21" fillId="0" borderId="0" applyFont="0" applyFill="0" applyBorder="0" applyAlignment="0" applyProtection="0"/>
    <xf numFmtId="224" fontId="21" fillId="0" borderId="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175"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175" fontId="21" fillId="0" borderId="0" applyFont="0" applyFill="0" applyBorder="0" applyAlignment="0" applyProtection="0"/>
    <xf numFmtId="43" fontId="22" fillId="0" borderId="0" applyFont="0" applyFill="0" applyBorder="0" applyAlignment="0" applyProtection="0"/>
    <xf numFmtId="175" fontId="10" fillId="0" borderId="0" applyFont="0" applyFill="0" applyBorder="0" applyAlignment="0" applyProtection="0"/>
    <xf numFmtId="43" fontId="22" fillId="0" borderId="0" applyFont="0" applyFill="0" applyBorder="0" applyAlignment="0" applyProtection="0"/>
    <xf numFmtId="43" fontId="21" fillId="0" borderId="0" applyFont="0" applyFill="0" applyBorder="0" applyAlignment="0" applyProtection="0"/>
    <xf numFmtId="43" fontId="63" fillId="0" borderId="0" applyFont="0" applyFill="0" applyBorder="0" applyAlignment="0" applyProtection="0"/>
    <xf numFmtId="175" fontId="22" fillId="0" borderId="0" applyFont="0" applyFill="0" applyBorder="0" applyAlignment="0" applyProtection="0"/>
    <xf numFmtId="43" fontId="89" fillId="0" borderId="0" applyFont="0" applyFill="0" applyBorder="0" applyAlignment="0" applyProtection="0"/>
    <xf numFmtId="43" fontId="90" fillId="0" borderId="0" applyFont="0" applyFill="0" applyBorder="0" applyAlignment="0" applyProtection="0"/>
    <xf numFmtId="43" fontId="21" fillId="0" borderId="0" applyFont="0" applyFill="0" applyBorder="0" applyAlignment="0" applyProtection="0"/>
    <xf numFmtId="43" fontId="22" fillId="0" borderId="0" applyFont="0" applyFill="0" applyBorder="0" applyAlignment="0" applyProtection="0"/>
    <xf numFmtId="174" fontId="21" fillId="0" borderId="0" applyFont="0" applyFill="0" applyBorder="0" applyAlignment="0" applyProtection="0"/>
    <xf numFmtId="214" fontId="21" fillId="0" borderId="0" applyFont="0" applyFill="0" applyBorder="0" applyAlignment="0" applyProtection="0"/>
    <xf numFmtId="200" fontId="10" fillId="0" borderId="0" applyFont="0" applyFill="0" applyBorder="0" applyAlignment="0" applyProtection="0"/>
    <xf numFmtId="175" fontId="21" fillId="0" borderId="0" applyFont="0" applyFill="0" applyBorder="0" applyAlignment="0" applyProtection="0"/>
    <xf numFmtId="207" fontId="21" fillId="0" borderId="0" applyFont="0" applyFill="0" applyBorder="0" applyAlignment="0" applyProtection="0"/>
    <xf numFmtId="207" fontId="21" fillId="0" borderId="0" applyFont="0" applyFill="0" applyBorder="0" applyAlignment="0" applyProtection="0"/>
    <xf numFmtId="207" fontId="21" fillId="0" borderId="0" applyFont="0" applyFill="0" applyBorder="0" applyAlignment="0" applyProtection="0"/>
    <xf numFmtId="168" fontId="21" fillId="0" borderId="0" applyFont="0" applyFill="0" applyBorder="0" applyAlignment="0" applyProtection="0"/>
    <xf numFmtId="175" fontId="21" fillId="0" borderId="0" applyFont="0" applyFill="0" applyBorder="0" applyAlignment="0" applyProtection="0"/>
    <xf numFmtId="175" fontId="21" fillId="0" borderId="0" applyFont="0" applyFill="0" applyBorder="0" applyAlignment="0" applyProtection="0"/>
    <xf numFmtId="225" fontId="14" fillId="0" borderId="0"/>
    <xf numFmtId="3" fontId="10" fillId="0" borderId="0" applyFont="0" applyFill="0" applyBorder="0" applyAlignment="0" applyProtection="0"/>
    <xf numFmtId="0" fontId="91" fillId="0" borderId="0">
      <alignment horizontal="center"/>
    </xf>
    <xf numFmtId="0" fontId="92" fillId="0" borderId="0" applyNumberFormat="0" applyAlignment="0">
      <alignment horizontal="left"/>
    </xf>
    <xf numFmtId="181" fontId="93" fillId="0" borderId="0" applyFont="0" applyFill="0" applyBorder="0" applyAlignment="0" applyProtection="0"/>
    <xf numFmtId="226" fontId="75" fillId="0" borderId="0" applyFont="0" applyFill="0" applyBorder="0" applyAlignment="0" applyProtection="0"/>
    <xf numFmtId="227" fontId="49" fillId="0" borderId="0" applyFont="0" applyFill="0" applyBorder="0" applyAlignment="0" applyProtection="0"/>
    <xf numFmtId="228" fontId="49" fillId="0" borderId="0" applyFont="0" applyFill="0" applyBorder="0" applyAlignment="0" applyProtection="0"/>
    <xf numFmtId="203" fontId="46" fillId="0" borderId="0" applyFont="0" applyFill="0" applyBorder="0" applyAlignment="0" applyProtection="0"/>
    <xf numFmtId="167" fontId="21" fillId="0" borderId="0" applyFont="0" applyFill="0" applyBorder="0" applyAlignment="0" applyProtection="0"/>
    <xf numFmtId="229" fontId="10" fillId="0" borderId="0" applyFont="0" applyFill="0" applyBorder="0" applyAlignment="0" applyProtection="0"/>
    <xf numFmtId="230" fontId="10" fillId="0" borderId="0" applyFont="0" applyFill="0" applyBorder="0" applyAlignment="0" applyProtection="0"/>
    <xf numFmtId="196" fontId="94" fillId="0" borderId="0" applyFont="0" applyFill="0" applyBorder="0" applyAlignment="0" applyProtection="0"/>
    <xf numFmtId="230" fontId="10" fillId="0" borderId="0" applyFont="0" applyFill="0" applyBorder="0" applyAlignment="0" applyProtection="0"/>
    <xf numFmtId="231" fontId="10" fillId="0" borderId="0"/>
    <xf numFmtId="232" fontId="22" fillId="0" borderId="18"/>
    <xf numFmtId="232" fontId="22" fillId="0" borderId="18"/>
    <xf numFmtId="232" fontId="22" fillId="0" borderId="18"/>
    <xf numFmtId="0" fontId="10" fillId="0" borderId="0" applyFont="0" applyFill="0" applyBorder="0" applyAlignment="0" applyProtection="0"/>
    <xf numFmtId="14" fontId="47" fillId="0" borderId="0" applyFill="0" applyBorder="0" applyAlignment="0"/>
    <xf numFmtId="0" fontId="31" fillId="0" borderId="0" applyProtection="0"/>
    <xf numFmtId="3" fontId="95" fillId="0" borderId="10">
      <alignment horizontal="left" vertical="top" wrapText="1"/>
    </xf>
    <xf numFmtId="0" fontId="10" fillId="0" borderId="0" applyFont="0" applyFill="0" applyBorder="0" applyAlignment="0" applyProtection="0"/>
    <xf numFmtId="0" fontId="10" fillId="0" borderId="0" applyFont="0" applyFill="0" applyBorder="0" applyAlignment="0" applyProtection="0"/>
    <xf numFmtId="233" fontId="22" fillId="0" borderId="0"/>
    <xf numFmtId="234" fontId="37" fillId="0" borderId="1"/>
    <xf numFmtId="235" fontId="10" fillId="0" borderId="0"/>
    <xf numFmtId="236" fontId="37" fillId="0" borderId="0"/>
    <xf numFmtId="174" fontId="96" fillId="0" borderId="0" applyFont="0" applyFill="0" applyBorder="0" applyAlignment="0" applyProtection="0"/>
    <xf numFmtId="175" fontId="96" fillId="0" borderId="0" applyFont="0" applyFill="0" applyBorder="0" applyAlignment="0" applyProtection="0"/>
    <xf numFmtId="174" fontId="96" fillId="0" borderId="0" applyFont="0" applyFill="0" applyBorder="0" applyAlignment="0" applyProtection="0"/>
    <xf numFmtId="41" fontId="96" fillId="0" borderId="0" applyFont="0" applyFill="0" applyBorder="0" applyAlignment="0" applyProtection="0"/>
    <xf numFmtId="237" fontId="10" fillId="0" borderId="0" applyFont="0" applyFill="0" applyBorder="0" applyAlignment="0" applyProtection="0"/>
    <xf numFmtId="237" fontId="10" fillId="0" borderId="0" applyFont="0" applyFill="0" applyBorder="0" applyAlignment="0" applyProtection="0"/>
    <xf numFmtId="237" fontId="10" fillId="0" borderId="0" applyFont="0" applyFill="0" applyBorder="0" applyAlignment="0" applyProtection="0"/>
    <xf numFmtId="237" fontId="10" fillId="0" borderId="0" applyFont="0" applyFill="0" applyBorder="0" applyAlignment="0" applyProtection="0"/>
    <xf numFmtId="174" fontId="96" fillId="0" borderId="0" applyFont="0" applyFill="0" applyBorder="0" applyAlignment="0" applyProtection="0"/>
    <xf numFmtId="174" fontId="96" fillId="0" borderId="0" applyFont="0" applyFill="0" applyBorder="0" applyAlignment="0" applyProtection="0"/>
    <xf numFmtId="237" fontId="10" fillId="0" borderId="0" applyFont="0" applyFill="0" applyBorder="0" applyAlignment="0" applyProtection="0"/>
    <xf numFmtId="237" fontId="10" fillId="0" borderId="0" applyFont="0" applyFill="0" applyBorder="0" applyAlignment="0" applyProtection="0"/>
    <xf numFmtId="238" fontId="22" fillId="0" borderId="0" applyFont="0" applyFill="0" applyBorder="0" applyAlignment="0" applyProtection="0"/>
    <xf numFmtId="238" fontId="22" fillId="0" borderId="0" applyFont="0" applyFill="0" applyBorder="0" applyAlignment="0" applyProtection="0"/>
    <xf numFmtId="239" fontId="22" fillId="0" borderId="0" applyFont="0" applyFill="0" applyBorder="0" applyAlignment="0" applyProtection="0"/>
    <xf numFmtId="239" fontId="22" fillId="0" borderId="0" applyFont="0" applyFill="0" applyBorder="0" applyAlignment="0" applyProtection="0"/>
    <xf numFmtId="41" fontId="96" fillId="0" borderId="0" applyFont="0" applyFill="0" applyBorder="0" applyAlignment="0" applyProtection="0"/>
    <xf numFmtId="41" fontId="96" fillId="0" borderId="0" applyFont="0" applyFill="0" applyBorder="0" applyAlignment="0" applyProtection="0"/>
    <xf numFmtId="41" fontId="96" fillId="0" borderId="0" applyFont="0" applyFill="0" applyBorder="0" applyAlignment="0" applyProtection="0"/>
    <xf numFmtId="41" fontId="96" fillId="0" borderId="0" applyFont="0" applyFill="0" applyBorder="0" applyAlignment="0" applyProtection="0"/>
    <xf numFmtId="41" fontId="96" fillId="0" borderId="0" applyFont="0" applyFill="0" applyBorder="0" applyAlignment="0" applyProtection="0"/>
    <xf numFmtId="41" fontId="96" fillId="0" borderId="0" applyFont="0" applyFill="0" applyBorder="0" applyAlignment="0" applyProtection="0"/>
    <xf numFmtId="41" fontId="96" fillId="0" borderId="0" applyFont="0" applyFill="0" applyBorder="0" applyAlignment="0" applyProtection="0"/>
    <xf numFmtId="41" fontId="96" fillId="0" borderId="0" applyFont="0" applyFill="0" applyBorder="0" applyAlignment="0" applyProtection="0"/>
    <xf numFmtId="41" fontId="96" fillId="0" borderId="0" applyFont="0" applyFill="0" applyBorder="0" applyAlignment="0" applyProtection="0"/>
    <xf numFmtId="41" fontId="96" fillId="0" borderId="0" applyFont="0" applyFill="0" applyBorder="0" applyAlignment="0" applyProtection="0"/>
    <xf numFmtId="41" fontId="96" fillId="0" borderId="0" applyFont="0" applyFill="0" applyBorder="0" applyAlignment="0" applyProtection="0"/>
    <xf numFmtId="41" fontId="96" fillId="0" borderId="0" applyFont="0" applyFill="0" applyBorder="0" applyAlignment="0" applyProtection="0"/>
    <xf numFmtId="41" fontId="96" fillId="0" borderId="0" applyFont="0" applyFill="0" applyBorder="0" applyAlignment="0" applyProtection="0"/>
    <xf numFmtId="41" fontId="96" fillId="0" borderId="0" applyFont="0" applyFill="0" applyBorder="0" applyAlignment="0" applyProtection="0"/>
    <xf numFmtId="41" fontId="96" fillId="0" borderId="0" applyFont="0" applyFill="0" applyBorder="0" applyAlignment="0" applyProtection="0"/>
    <xf numFmtId="41" fontId="96" fillId="0" borderId="0" applyFont="0" applyFill="0" applyBorder="0" applyAlignment="0" applyProtection="0"/>
    <xf numFmtId="41" fontId="96" fillId="0" borderId="0" applyFont="0" applyFill="0" applyBorder="0" applyAlignment="0" applyProtection="0"/>
    <xf numFmtId="41" fontId="96" fillId="0" borderId="0" applyFont="0" applyFill="0" applyBorder="0" applyAlignment="0" applyProtection="0"/>
    <xf numFmtId="41" fontId="96" fillId="0" borderId="0" applyFont="0" applyFill="0" applyBorder="0" applyAlignment="0" applyProtection="0"/>
    <xf numFmtId="41" fontId="96" fillId="0" borderId="0" applyFont="0" applyFill="0" applyBorder="0" applyAlignment="0" applyProtection="0"/>
    <xf numFmtId="41" fontId="96" fillId="0" borderId="0" applyFont="0" applyFill="0" applyBorder="0" applyAlignment="0" applyProtection="0"/>
    <xf numFmtId="41" fontId="96" fillId="0" borderId="0" applyFont="0" applyFill="0" applyBorder="0" applyAlignment="0" applyProtection="0"/>
    <xf numFmtId="41" fontId="96" fillId="0" borderId="0" applyFont="0" applyFill="0" applyBorder="0" applyAlignment="0" applyProtection="0"/>
    <xf numFmtId="41" fontId="96" fillId="0" borderId="0" applyFont="0" applyFill="0" applyBorder="0" applyAlignment="0" applyProtection="0"/>
    <xf numFmtId="41" fontId="96" fillId="0" borderId="0" applyFont="0" applyFill="0" applyBorder="0" applyAlignment="0" applyProtection="0"/>
    <xf numFmtId="174" fontId="96" fillId="0" borderId="0" applyFont="0" applyFill="0" applyBorder="0" applyAlignment="0" applyProtection="0"/>
    <xf numFmtId="41" fontId="96" fillId="0" borderId="0" applyFont="0" applyFill="0" applyBorder="0" applyAlignment="0" applyProtection="0"/>
    <xf numFmtId="174" fontId="96" fillId="0" borderId="0" applyFont="0" applyFill="0" applyBorder="0" applyAlignment="0" applyProtection="0"/>
    <xf numFmtId="41" fontId="96" fillId="0" borderId="0" applyFont="0" applyFill="0" applyBorder="0" applyAlignment="0" applyProtection="0"/>
    <xf numFmtId="41" fontId="96" fillId="0" borderId="0" applyFont="0" applyFill="0" applyBorder="0" applyAlignment="0" applyProtection="0"/>
    <xf numFmtId="41" fontId="96" fillId="0" borderId="0" applyFont="0" applyFill="0" applyBorder="0" applyAlignment="0" applyProtection="0"/>
    <xf numFmtId="41" fontId="96" fillId="0" borderId="0" applyFont="0" applyFill="0" applyBorder="0" applyAlignment="0" applyProtection="0"/>
    <xf numFmtId="41" fontId="96" fillId="0" borderId="0" applyFont="0" applyFill="0" applyBorder="0" applyAlignment="0" applyProtection="0"/>
    <xf numFmtId="41" fontId="96" fillId="0" borderId="0" applyFont="0" applyFill="0" applyBorder="0" applyAlignment="0" applyProtection="0"/>
    <xf numFmtId="41" fontId="96" fillId="0" borderId="0" applyFont="0" applyFill="0" applyBorder="0" applyAlignment="0" applyProtection="0"/>
    <xf numFmtId="41" fontId="96" fillId="0" borderId="0" applyFont="0" applyFill="0" applyBorder="0" applyAlignment="0" applyProtection="0"/>
    <xf numFmtId="41" fontId="96" fillId="0" borderId="0" applyFont="0" applyFill="0" applyBorder="0" applyAlignment="0" applyProtection="0"/>
    <xf numFmtId="175" fontId="96" fillId="0" borderId="0" applyFont="0" applyFill="0" applyBorder="0" applyAlignment="0" applyProtection="0"/>
    <xf numFmtId="43" fontId="96"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75" fontId="96" fillId="0" borderId="0" applyFont="0" applyFill="0" applyBorder="0" applyAlignment="0" applyProtection="0"/>
    <xf numFmtId="175" fontId="96"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240" fontId="22" fillId="0" borderId="0" applyFont="0" applyFill="0" applyBorder="0" applyAlignment="0" applyProtection="0"/>
    <xf numFmtId="240" fontId="22" fillId="0" borderId="0" applyFont="0" applyFill="0" applyBorder="0" applyAlignment="0" applyProtection="0"/>
    <xf numFmtId="241" fontId="22" fillId="0" borderId="0" applyFont="0" applyFill="0" applyBorder="0" applyAlignment="0" applyProtection="0"/>
    <xf numFmtId="241" fontId="22" fillId="0" borderId="0" applyFont="0" applyFill="0" applyBorder="0" applyAlignment="0" applyProtection="0"/>
    <xf numFmtId="43" fontId="96" fillId="0" borderId="0" applyFont="0" applyFill="0" applyBorder="0" applyAlignment="0" applyProtection="0"/>
    <xf numFmtId="43" fontId="96" fillId="0" borderId="0" applyFont="0" applyFill="0" applyBorder="0" applyAlignment="0" applyProtection="0"/>
    <xf numFmtId="43" fontId="96" fillId="0" borderId="0" applyFont="0" applyFill="0" applyBorder="0" applyAlignment="0" applyProtection="0"/>
    <xf numFmtId="43" fontId="96" fillId="0" borderId="0" applyFont="0" applyFill="0" applyBorder="0" applyAlignment="0" applyProtection="0"/>
    <xf numFmtId="43" fontId="96" fillId="0" borderId="0" applyFont="0" applyFill="0" applyBorder="0" applyAlignment="0" applyProtection="0"/>
    <xf numFmtId="43" fontId="96" fillId="0" borderId="0" applyFont="0" applyFill="0" applyBorder="0" applyAlignment="0" applyProtection="0"/>
    <xf numFmtId="43" fontId="96" fillId="0" borderId="0" applyFont="0" applyFill="0" applyBorder="0" applyAlignment="0" applyProtection="0"/>
    <xf numFmtId="43" fontId="96" fillId="0" borderId="0" applyFont="0" applyFill="0" applyBorder="0" applyAlignment="0" applyProtection="0"/>
    <xf numFmtId="43" fontId="96" fillId="0" borderId="0" applyFont="0" applyFill="0" applyBorder="0" applyAlignment="0" applyProtection="0"/>
    <xf numFmtId="43" fontId="96" fillId="0" borderId="0" applyFont="0" applyFill="0" applyBorder="0" applyAlignment="0" applyProtection="0"/>
    <xf numFmtId="43" fontId="96" fillId="0" borderId="0" applyFont="0" applyFill="0" applyBorder="0" applyAlignment="0" applyProtection="0"/>
    <xf numFmtId="43" fontId="96" fillId="0" borderId="0" applyFont="0" applyFill="0" applyBorder="0" applyAlignment="0" applyProtection="0"/>
    <xf numFmtId="43" fontId="96" fillId="0" borderId="0" applyFont="0" applyFill="0" applyBorder="0" applyAlignment="0" applyProtection="0"/>
    <xf numFmtId="43" fontId="96" fillId="0" borderId="0" applyFont="0" applyFill="0" applyBorder="0" applyAlignment="0" applyProtection="0"/>
    <xf numFmtId="43" fontId="96" fillId="0" borderId="0" applyFont="0" applyFill="0" applyBorder="0" applyAlignment="0" applyProtection="0"/>
    <xf numFmtId="43" fontId="96" fillId="0" borderId="0" applyFont="0" applyFill="0" applyBorder="0" applyAlignment="0" applyProtection="0"/>
    <xf numFmtId="43" fontId="96" fillId="0" borderId="0" applyFont="0" applyFill="0" applyBorder="0" applyAlignment="0" applyProtection="0"/>
    <xf numFmtId="43" fontId="96" fillId="0" borderId="0" applyFont="0" applyFill="0" applyBorder="0" applyAlignment="0" applyProtection="0"/>
    <xf numFmtId="43" fontId="96" fillId="0" borderId="0" applyFont="0" applyFill="0" applyBorder="0" applyAlignment="0" applyProtection="0"/>
    <xf numFmtId="43" fontId="96" fillId="0" borderId="0" applyFont="0" applyFill="0" applyBorder="0" applyAlignment="0" applyProtection="0"/>
    <xf numFmtId="43" fontId="96" fillId="0" borderId="0" applyFont="0" applyFill="0" applyBorder="0" applyAlignment="0" applyProtection="0"/>
    <xf numFmtId="43" fontId="96" fillId="0" borderId="0" applyFont="0" applyFill="0" applyBorder="0" applyAlignment="0" applyProtection="0"/>
    <xf numFmtId="43" fontId="96" fillId="0" borderId="0" applyFont="0" applyFill="0" applyBorder="0" applyAlignment="0" applyProtection="0"/>
    <xf numFmtId="43" fontId="96" fillId="0" borderId="0" applyFont="0" applyFill="0" applyBorder="0" applyAlignment="0" applyProtection="0"/>
    <xf numFmtId="43" fontId="96" fillId="0" borderId="0" applyFont="0" applyFill="0" applyBorder="0" applyAlignment="0" applyProtection="0"/>
    <xf numFmtId="175" fontId="96" fillId="0" borderId="0" applyFont="0" applyFill="0" applyBorder="0" applyAlignment="0" applyProtection="0"/>
    <xf numFmtId="43" fontId="96" fillId="0" borderId="0" applyFont="0" applyFill="0" applyBorder="0" applyAlignment="0" applyProtection="0"/>
    <xf numFmtId="175" fontId="96" fillId="0" borderId="0" applyFont="0" applyFill="0" applyBorder="0" applyAlignment="0" applyProtection="0"/>
    <xf numFmtId="43" fontId="96" fillId="0" borderId="0" applyFont="0" applyFill="0" applyBorder="0" applyAlignment="0" applyProtection="0"/>
    <xf numFmtId="43" fontId="96" fillId="0" borderId="0" applyFont="0" applyFill="0" applyBorder="0" applyAlignment="0" applyProtection="0"/>
    <xf numFmtId="43" fontId="96" fillId="0" borderId="0" applyFont="0" applyFill="0" applyBorder="0" applyAlignment="0" applyProtection="0"/>
    <xf numFmtId="43" fontId="96" fillId="0" borderId="0" applyFont="0" applyFill="0" applyBorder="0" applyAlignment="0" applyProtection="0"/>
    <xf numFmtId="43" fontId="96" fillId="0" borderId="0" applyFont="0" applyFill="0" applyBorder="0" applyAlignment="0" applyProtection="0"/>
    <xf numFmtId="43" fontId="96" fillId="0" borderId="0" applyFont="0" applyFill="0" applyBorder="0" applyAlignment="0" applyProtection="0"/>
    <xf numFmtId="43" fontId="96" fillId="0" borderId="0" applyFont="0" applyFill="0" applyBorder="0" applyAlignment="0" applyProtection="0"/>
    <xf numFmtId="43" fontId="96" fillId="0" borderId="0" applyFont="0" applyFill="0" applyBorder="0" applyAlignment="0" applyProtection="0"/>
    <xf numFmtId="43" fontId="96" fillId="0" borderId="0" applyFont="0" applyFill="0" applyBorder="0" applyAlignment="0" applyProtection="0"/>
    <xf numFmtId="3" fontId="22" fillId="0" borderId="0" applyFont="0" applyBorder="0" applyAlignment="0"/>
    <xf numFmtId="0" fontId="10" fillId="0" borderId="0" applyFill="0" applyBorder="0" applyAlignment="0"/>
    <xf numFmtId="203" fontId="46" fillId="0" borderId="0" applyFill="0" applyBorder="0" applyAlignment="0"/>
    <xf numFmtId="207" fontId="46" fillId="0" borderId="0" applyFill="0" applyBorder="0" applyAlignment="0"/>
    <xf numFmtId="208" fontId="46" fillId="0" borderId="0" applyFill="0" applyBorder="0" applyAlignment="0"/>
    <xf numFmtId="203" fontId="46" fillId="0" borderId="0" applyFill="0" applyBorder="0" applyAlignment="0"/>
    <xf numFmtId="0" fontId="97" fillId="0" borderId="0" applyNumberFormat="0" applyAlignment="0">
      <alignment horizontal="left"/>
    </xf>
    <xf numFmtId="0" fontId="98" fillId="0" borderId="0"/>
    <xf numFmtId="0" fontId="99" fillId="0" borderId="0" applyNumberFormat="0" applyFill="0" applyBorder="0" applyAlignment="0" applyProtection="0"/>
    <xf numFmtId="3" fontId="22" fillId="0" borderId="0" applyFont="0" applyBorder="0" applyAlignment="0"/>
    <xf numFmtId="0" fontId="10" fillId="0" borderId="0"/>
    <xf numFmtId="0" fontId="10" fillId="0" borderId="0"/>
    <xf numFmtId="0" fontId="10" fillId="0" borderId="0"/>
    <xf numFmtId="2" fontId="10" fillId="0" borderId="0" applyFont="0" applyFill="0" applyBorder="0" applyAlignment="0" applyProtection="0"/>
    <xf numFmtId="0" fontId="100" fillId="0" borderId="0">
      <alignment vertical="top" wrapText="1"/>
    </xf>
    <xf numFmtId="0" fontId="101" fillId="19" borderId="0" applyNumberFormat="0" applyBorder="0" applyAlignment="0" applyProtection="0"/>
    <xf numFmtId="38" fontId="102" fillId="3" borderId="0" applyNumberFormat="0" applyBorder="0" applyAlignment="0" applyProtection="0"/>
    <xf numFmtId="38" fontId="102" fillId="20" borderId="0" applyNumberFormat="0" applyBorder="0" applyAlignment="0" applyProtection="0"/>
    <xf numFmtId="242" fontId="8" fillId="3" borderId="0" applyBorder="0" applyProtection="0"/>
    <xf numFmtId="0" fontId="103" fillId="0" borderId="19" applyNumberFormat="0" applyFill="0" applyBorder="0" applyAlignment="0" applyProtection="0">
      <alignment horizontal="center" vertical="center"/>
    </xf>
    <xf numFmtId="0" fontId="104" fillId="0" borderId="0" applyNumberFormat="0" applyFont="0" applyBorder="0" applyAlignment="0">
      <alignment horizontal="left" vertical="center"/>
    </xf>
    <xf numFmtId="243" fontId="75" fillId="0" borderId="0" applyFont="0" applyFill="0" applyBorder="0" applyAlignment="0" applyProtection="0"/>
    <xf numFmtId="0" fontId="105" fillId="21" borderId="0"/>
    <xf numFmtId="0" fontId="106" fillId="0" borderId="0">
      <alignment horizontal="left"/>
    </xf>
    <xf numFmtId="0" fontId="107" fillId="0" borderId="20" applyNumberFormat="0" applyAlignment="0" applyProtection="0">
      <alignment horizontal="left" vertical="center"/>
    </xf>
    <xf numFmtId="0" fontId="107" fillId="0" borderId="20" applyNumberFormat="0" applyAlignment="0" applyProtection="0">
      <alignment horizontal="left" vertical="center"/>
    </xf>
    <xf numFmtId="0" fontId="107" fillId="0" borderId="9">
      <alignment horizontal="left" vertical="center"/>
    </xf>
    <xf numFmtId="0" fontId="108" fillId="0" borderId="0" applyNumberFormat="0" applyFill="0" applyBorder="0" applyAlignment="0" applyProtection="0"/>
    <xf numFmtId="0" fontId="107" fillId="0" borderId="0" applyNumberFormat="0" applyFill="0" applyBorder="0" applyAlignment="0" applyProtection="0"/>
    <xf numFmtId="0" fontId="109" fillId="0" borderId="21" applyNumberFormat="0" applyFill="0" applyAlignment="0" applyProtection="0"/>
    <xf numFmtId="0" fontId="109" fillId="0" borderId="0" applyNumberFormat="0" applyFill="0" applyBorder="0" applyAlignment="0" applyProtection="0"/>
    <xf numFmtId="0" fontId="108" fillId="0" borderId="0" applyProtection="0"/>
    <xf numFmtId="0" fontId="107" fillId="0" borderId="0" applyProtection="0"/>
    <xf numFmtId="0" fontId="110" fillId="0" borderId="22">
      <alignment horizontal="center"/>
    </xf>
    <xf numFmtId="0" fontId="110" fillId="0" borderId="0">
      <alignment horizontal="center"/>
    </xf>
    <xf numFmtId="164" fontId="111" fillId="22" borderId="1" applyNumberFormat="0" applyAlignment="0">
      <alignment horizontal="left" vertical="top"/>
    </xf>
    <xf numFmtId="49" fontId="112" fillId="0" borderId="1">
      <alignment vertical="center"/>
    </xf>
    <xf numFmtId="49" fontId="113" fillId="0" borderId="1">
      <alignment vertical="center"/>
    </xf>
    <xf numFmtId="0" fontId="14" fillId="0" borderId="0"/>
    <xf numFmtId="0" fontId="114" fillId="0" borderId="0" applyNumberFormat="0" applyFill="0" applyBorder="0" applyAlignment="0" applyProtection="0">
      <alignment vertical="top"/>
      <protection locked="0"/>
    </xf>
    <xf numFmtId="174" fontId="22" fillId="0" borderId="0" applyFont="0" applyFill="0" applyBorder="0" applyAlignment="0" applyProtection="0"/>
    <xf numFmtId="38" fontId="48" fillId="0" borderId="0" applyFont="0" applyFill="0" applyBorder="0" applyAlignment="0" applyProtection="0"/>
    <xf numFmtId="41" fontId="38" fillId="0" borderId="0" applyFont="0" applyFill="0" applyBorder="0" applyAlignment="0" applyProtection="0"/>
    <xf numFmtId="244" fontId="115" fillId="0" borderId="0" applyFont="0" applyFill="0" applyBorder="0" applyAlignment="0" applyProtection="0"/>
    <xf numFmtId="10" fontId="102" fillId="23" borderId="1" applyNumberFormat="0" applyBorder="0" applyAlignment="0" applyProtection="0"/>
    <xf numFmtId="10" fontId="102" fillId="20" borderId="1" applyNumberFormat="0" applyBorder="0" applyAlignment="0" applyProtection="0"/>
    <xf numFmtId="0" fontId="116" fillId="6" borderId="16" applyNumberFormat="0" applyAlignment="0" applyProtection="0"/>
    <xf numFmtId="0" fontId="117" fillId="6" borderId="16" applyNumberFormat="0" applyAlignment="0" applyProtection="0"/>
    <xf numFmtId="0" fontId="118" fillId="0" borderId="0" applyNumberFormat="0" applyFill="0" applyBorder="0" applyAlignment="0" applyProtection="0">
      <alignment vertical="top"/>
      <protection locked="0"/>
    </xf>
    <xf numFmtId="0" fontId="118" fillId="0" borderId="0" applyNumberFormat="0" applyFill="0" applyBorder="0" applyAlignment="0" applyProtection="0">
      <alignment vertical="top"/>
      <protection locked="0"/>
    </xf>
    <xf numFmtId="0" fontId="118" fillId="0" borderId="0" applyNumberFormat="0" applyFill="0" applyBorder="0" applyAlignment="0" applyProtection="0">
      <alignment vertical="top"/>
      <protection locked="0"/>
    </xf>
    <xf numFmtId="0" fontId="118" fillId="0" borderId="0" applyNumberFormat="0" applyFill="0" applyBorder="0" applyAlignment="0" applyProtection="0">
      <alignment vertical="top"/>
      <protection locked="0"/>
    </xf>
    <xf numFmtId="0" fontId="118" fillId="0" borderId="0" applyNumberFormat="0" applyFill="0" applyBorder="0" applyAlignment="0" applyProtection="0">
      <alignment vertical="top"/>
      <protection locked="0"/>
    </xf>
    <xf numFmtId="0" fontId="118" fillId="0" borderId="0" applyNumberFormat="0" applyFill="0" applyBorder="0" applyAlignment="0" applyProtection="0">
      <alignment vertical="top"/>
      <protection locked="0"/>
    </xf>
    <xf numFmtId="0" fontId="119" fillId="0" borderId="0" applyNumberFormat="0" applyFill="0" applyBorder="0" applyAlignment="0" applyProtection="0">
      <alignment vertical="top"/>
      <protection locked="0"/>
    </xf>
    <xf numFmtId="0" fontId="119" fillId="0" borderId="0" applyNumberFormat="0" applyFill="0" applyBorder="0" applyAlignment="0" applyProtection="0">
      <alignment vertical="top"/>
      <protection locked="0"/>
    </xf>
    <xf numFmtId="0" fontId="120" fillId="0" borderId="0" applyNumberFormat="0" applyFill="0" applyBorder="0" applyAlignment="0" applyProtection="0">
      <alignment vertical="top"/>
      <protection locked="0"/>
    </xf>
    <xf numFmtId="0" fontId="118" fillId="0" borderId="0" applyNumberFormat="0" applyFill="0" applyBorder="0" applyAlignment="0" applyProtection="0">
      <alignment vertical="top"/>
      <protection locked="0"/>
    </xf>
    <xf numFmtId="0" fontId="118" fillId="0" borderId="0" applyNumberFormat="0" applyFill="0" applyBorder="0" applyAlignment="0" applyProtection="0">
      <alignment vertical="top"/>
      <protection locked="0"/>
    </xf>
    <xf numFmtId="0" fontId="118" fillId="0" borderId="0" applyNumberFormat="0" applyFill="0" applyBorder="0" applyAlignment="0" applyProtection="0">
      <alignment vertical="top"/>
      <protection locked="0"/>
    </xf>
    <xf numFmtId="0" fontId="118" fillId="0" borderId="0" applyNumberFormat="0" applyFill="0" applyBorder="0" applyAlignment="0" applyProtection="0">
      <alignment vertical="top"/>
      <protection locked="0"/>
    </xf>
    <xf numFmtId="0" fontId="118" fillId="0" borderId="0" applyNumberFormat="0" applyFill="0" applyBorder="0" applyAlignment="0" applyProtection="0">
      <alignment vertical="top"/>
      <protection locked="0"/>
    </xf>
    <xf numFmtId="0" fontId="118" fillId="0" borderId="0" applyNumberFormat="0" applyFill="0" applyBorder="0" applyAlignment="0" applyProtection="0">
      <alignment vertical="top"/>
      <protection locked="0"/>
    </xf>
    <xf numFmtId="0" fontId="119" fillId="0" borderId="0" applyNumberFormat="0" applyFill="0" applyBorder="0" applyAlignment="0" applyProtection="0">
      <alignment vertical="top"/>
      <protection locked="0"/>
    </xf>
    <xf numFmtId="0" fontId="119" fillId="0" borderId="0" applyNumberFormat="0" applyFill="0" applyBorder="0" applyAlignment="0" applyProtection="0">
      <alignment vertical="top"/>
      <protection locked="0"/>
    </xf>
    <xf numFmtId="0" fontId="119" fillId="0" borderId="0" applyNumberFormat="0" applyFill="0" applyBorder="0" applyAlignment="0" applyProtection="0">
      <alignment vertical="top"/>
      <protection locked="0"/>
    </xf>
    <xf numFmtId="0" fontId="119" fillId="0" borderId="0" applyNumberFormat="0" applyFill="0" applyBorder="0" applyAlignment="0" applyProtection="0">
      <alignment vertical="top"/>
      <protection locked="0"/>
    </xf>
    <xf numFmtId="174" fontId="22" fillId="0" borderId="0" applyFont="0" applyFill="0" applyBorder="0" applyAlignment="0" applyProtection="0"/>
    <xf numFmtId="0" fontId="22" fillId="0" borderId="0"/>
    <xf numFmtId="0" fontId="3" fillId="0" borderId="23">
      <alignment horizontal="centerContinuous"/>
    </xf>
    <xf numFmtId="0" fontId="3" fillId="0" borderId="23">
      <alignment horizontal="centerContinuous"/>
    </xf>
    <xf numFmtId="0" fontId="3" fillId="0" borderId="23">
      <alignment horizontal="centerContinuous"/>
    </xf>
    <xf numFmtId="2" fontId="121" fillId="0" borderId="0" applyNumberFormat="0" applyFill="0">
      <alignment horizontal="center"/>
    </xf>
    <xf numFmtId="0" fontId="48" fillId="0" borderId="0"/>
    <xf numFmtId="0" fontId="21" fillId="0" borderId="0"/>
    <xf numFmtId="0" fontId="21" fillId="0" borderId="0"/>
    <xf numFmtId="0" fontId="2" fillId="0" borderId="0"/>
    <xf numFmtId="0" fontId="48" fillId="0" borderId="0"/>
    <xf numFmtId="0" fontId="21" fillId="0" borderId="0"/>
    <xf numFmtId="0" fontId="21" fillId="0" borderId="0"/>
    <xf numFmtId="0" fontId="22" fillId="0" borderId="0"/>
    <xf numFmtId="0" fontId="21" fillId="0" borderId="0"/>
    <xf numFmtId="0" fontId="21" fillId="0" borderId="0"/>
    <xf numFmtId="0" fontId="14" fillId="0" borderId="0" applyNumberFormat="0" applyFont="0" applyFill="0" applyBorder="0" applyProtection="0">
      <alignment horizontal="left" vertical="center"/>
    </xf>
    <xf numFmtId="0" fontId="48" fillId="0" borderId="0"/>
    <xf numFmtId="0" fontId="10" fillId="0" borderId="0" applyFill="0" applyBorder="0" applyAlignment="0"/>
    <xf numFmtId="203" fontId="46" fillId="0" borderId="0" applyFill="0" applyBorder="0" applyAlignment="0"/>
    <xf numFmtId="207" fontId="46" fillId="0" borderId="0" applyFill="0" applyBorder="0" applyAlignment="0"/>
    <xf numFmtId="208" fontId="46" fillId="0" borderId="0" applyFill="0" applyBorder="0" applyAlignment="0"/>
    <xf numFmtId="203" fontId="46" fillId="0" borderId="0" applyFill="0" applyBorder="0" applyAlignment="0"/>
    <xf numFmtId="0" fontId="122" fillId="0" borderId="24" applyNumberFormat="0" applyFill="0" applyAlignment="0" applyProtection="0"/>
    <xf numFmtId="3" fontId="123" fillId="0" borderId="10" applyNumberFormat="0" applyAlignment="0">
      <alignment horizontal="center" vertical="center"/>
    </xf>
    <xf numFmtId="3" fontId="58" fillId="0" borderId="10" applyNumberFormat="0" applyAlignment="0">
      <alignment horizontal="center" vertical="center"/>
    </xf>
    <xf numFmtId="3" fontId="111" fillId="0" borderId="10" applyNumberFormat="0" applyAlignment="0">
      <alignment horizontal="center" vertical="center"/>
    </xf>
    <xf numFmtId="232" fontId="124" fillId="0" borderId="11" applyNumberFormat="0" applyFont="0" applyFill="0" applyBorder="0">
      <alignment horizontal="center"/>
    </xf>
    <xf numFmtId="38" fontId="48" fillId="0" borderId="0" applyFont="0" applyFill="0" applyBorder="0" applyAlignment="0" applyProtection="0"/>
    <xf numFmtId="40" fontId="48" fillId="0" borderId="0" applyFont="0" applyFill="0" applyBorder="0" applyAlignment="0" applyProtection="0"/>
    <xf numFmtId="174" fontId="10" fillId="0" borderId="0" applyFont="0" applyFill="0" applyBorder="0" applyAlignment="0" applyProtection="0"/>
    <xf numFmtId="175" fontId="10" fillId="0" borderId="0" applyFont="0" applyFill="0" applyBorder="0" applyAlignment="0" applyProtection="0"/>
    <xf numFmtId="0" fontId="125" fillId="0" borderId="22"/>
    <xf numFmtId="0" fontId="125" fillId="0" borderId="22"/>
    <xf numFmtId="0" fontId="125" fillId="0" borderId="22"/>
    <xf numFmtId="245" fontId="10" fillId="0" borderId="11"/>
    <xf numFmtId="246" fontId="68" fillId="0" borderId="0" applyFont="0" applyFill="0" applyBorder="0" applyAlignment="0" applyProtection="0"/>
    <xf numFmtId="247" fontId="68" fillId="0" borderId="0" applyFont="0" applyFill="0" applyBorder="0" applyAlignment="0" applyProtection="0"/>
    <xf numFmtId="248" fontId="10" fillId="0" borderId="0" applyFont="0" applyFill="0" applyBorder="0" applyAlignment="0" applyProtection="0"/>
    <xf numFmtId="249" fontId="10" fillId="0" borderId="0" applyFont="0" applyFill="0" applyBorder="0" applyAlignment="0" applyProtection="0"/>
    <xf numFmtId="0" fontId="31" fillId="0" borderId="0" applyNumberFormat="0" applyFont="0" applyFill="0" applyAlignment="0"/>
    <xf numFmtId="0" fontId="126" fillId="11" borderId="0" applyNumberFormat="0" applyBorder="0" applyAlignment="0" applyProtection="0"/>
    <xf numFmtId="0" fontId="14" fillId="0" borderId="0"/>
    <xf numFmtId="0" fontId="37" fillId="0" borderId="12" applyNumberFormat="0" applyAlignment="0">
      <alignment horizontal="center"/>
    </xf>
    <xf numFmtId="37" fontId="127" fillId="0" borderId="0"/>
    <xf numFmtId="0" fontId="128" fillId="0" borderId="1" applyNumberFormat="0" applyFont="0" applyFill="0" applyBorder="0" applyAlignment="0">
      <alignment horizontal="center"/>
    </xf>
    <xf numFmtId="250" fontId="129" fillId="0" borderId="0"/>
    <xf numFmtId="251" fontId="130" fillId="0" borderId="0"/>
    <xf numFmtId="250" fontId="129" fillId="0" borderId="0"/>
    <xf numFmtId="0" fontId="131" fillId="0" borderId="0"/>
    <xf numFmtId="0" fontId="22" fillId="0" borderId="0"/>
    <xf numFmtId="0" fontId="21" fillId="0" borderId="0"/>
    <xf numFmtId="0" fontId="21" fillId="0" borderId="0"/>
    <xf numFmtId="0" fontId="21" fillId="0" borderId="0"/>
    <xf numFmtId="0" fontId="10" fillId="0" borderId="0"/>
    <xf numFmtId="0" fontId="22" fillId="0" borderId="0"/>
    <xf numFmtId="0" fontId="21" fillId="0" borderId="0"/>
    <xf numFmtId="0" fontId="2" fillId="0" borderId="0"/>
    <xf numFmtId="0" fontId="21" fillId="0" borderId="0"/>
    <xf numFmtId="0" fontId="132" fillId="0" borderId="0"/>
    <xf numFmtId="0" fontId="86" fillId="0" borderId="0"/>
    <xf numFmtId="0" fontId="10" fillId="0" borderId="0"/>
    <xf numFmtId="0" fontId="10" fillId="0" borderId="0"/>
    <xf numFmtId="0" fontId="10" fillId="0" borderId="0"/>
    <xf numFmtId="0" fontId="10" fillId="0" borderId="0"/>
    <xf numFmtId="0" fontId="85" fillId="0" borderId="0"/>
    <xf numFmtId="0" fontId="10" fillId="0" borderId="0"/>
    <xf numFmtId="0" fontId="21" fillId="0" borderId="0"/>
    <xf numFmtId="0" fontId="133" fillId="0" borderId="0"/>
    <xf numFmtId="0" fontId="21" fillId="0" borderId="0"/>
    <xf numFmtId="0" fontId="2" fillId="0" borderId="0"/>
    <xf numFmtId="0" fontId="2" fillId="0" borderId="0"/>
    <xf numFmtId="0" fontId="2" fillId="0" borderId="0"/>
    <xf numFmtId="0" fontId="2" fillId="0" borderId="0"/>
    <xf numFmtId="0" fontId="21" fillId="0" borderId="0"/>
    <xf numFmtId="0" fontId="21" fillId="0" borderId="0"/>
    <xf numFmtId="0" fontId="21" fillId="0" borderId="0"/>
    <xf numFmtId="0" fontId="2" fillId="0" borderId="0"/>
    <xf numFmtId="0" fontId="2" fillId="0" borderId="0"/>
    <xf numFmtId="0" fontId="2" fillId="0" borderId="0"/>
    <xf numFmtId="0" fontId="2" fillId="0" borderId="0"/>
    <xf numFmtId="0" fontId="2" fillId="0" borderId="0"/>
    <xf numFmtId="0" fontId="10" fillId="0" borderId="0"/>
    <xf numFmtId="0" fontId="10" fillId="0" borderId="0"/>
    <xf numFmtId="0" fontId="2" fillId="0" borderId="0"/>
    <xf numFmtId="0" fontId="10" fillId="0" borderId="0"/>
    <xf numFmtId="0" fontId="1" fillId="0" borderId="0"/>
    <xf numFmtId="0" fontId="21" fillId="0" borderId="0"/>
    <xf numFmtId="0" fontId="21" fillId="0" borderId="0"/>
    <xf numFmtId="0" fontId="21" fillId="0" borderId="0"/>
    <xf numFmtId="0" fontId="21" fillId="0" borderId="0"/>
    <xf numFmtId="0" fontId="2" fillId="0" borderId="0"/>
    <xf numFmtId="0" fontId="2" fillId="0" borderId="0"/>
    <xf numFmtId="0" fontId="21" fillId="0" borderId="0"/>
    <xf numFmtId="0" fontId="21" fillId="0" borderId="0"/>
    <xf numFmtId="0" fontId="21" fillId="0" borderId="0"/>
    <xf numFmtId="0" fontId="134" fillId="0" borderId="0"/>
    <xf numFmtId="0" fontId="1" fillId="0" borderId="0"/>
    <xf numFmtId="0" fontId="21" fillId="0" borderId="0"/>
    <xf numFmtId="0" fontId="1" fillId="0" borderId="0"/>
    <xf numFmtId="0" fontId="21" fillId="0" borderId="0"/>
    <xf numFmtId="0" fontId="135" fillId="0" borderId="0"/>
    <xf numFmtId="0" fontId="1" fillId="0" borderId="0"/>
    <xf numFmtId="0" fontId="21" fillId="0" borderId="0"/>
    <xf numFmtId="0" fontId="21" fillId="0" borderId="0"/>
    <xf numFmtId="0" fontId="21" fillId="0" borderId="0"/>
    <xf numFmtId="0" fontId="22" fillId="0" borderId="0"/>
    <xf numFmtId="0" fontId="2" fillId="0" borderId="0"/>
    <xf numFmtId="0" fontId="2" fillId="0" borderId="0"/>
    <xf numFmtId="0" fontId="2" fillId="0" borderId="0"/>
    <xf numFmtId="0" fontId="2" fillId="0" borderId="0"/>
    <xf numFmtId="0" fontId="2" fillId="0" borderId="0"/>
    <xf numFmtId="0" fontId="10" fillId="0" borderId="0"/>
    <xf numFmtId="0" fontId="1" fillId="0" borderId="0"/>
    <xf numFmtId="0" fontId="2" fillId="0" borderId="0"/>
    <xf numFmtId="0" fontId="2" fillId="0" borderId="0"/>
    <xf numFmtId="0" fontId="2" fillId="0" borderId="0"/>
    <xf numFmtId="0" fontId="1" fillId="0" borderId="0"/>
    <xf numFmtId="0" fontId="10" fillId="0" borderId="0"/>
    <xf numFmtId="0" fontId="136" fillId="0" borderId="0"/>
    <xf numFmtId="0" fontId="22" fillId="0" borderId="0"/>
    <xf numFmtId="0" fontId="1" fillId="0" borderId="0"/>
    <xf numFmtId="0" fontId="2" fillId="0" borderId="0"/>
    <xf numFmtId="0" fontId="10" fillId="0" borderId="0"/>
    <xf numFmtId="0" fontId="68" fillId="0" borderId="0"/>
    <xf numFmtId="0" fontId="86" fillId="0" borderId="0"/>
    <xf numFmtId="0" fontId="10" fillId="0" borderId="0"/>
    <xf numFmtId="0" fontId="86" fillId="0" borderId="0"/>
    <xf numFmtId="0" fontId="68" fillId="0" borderId="0"/>
    <xf numFmtId="0" fontId="68" fillId="0" borderId="0"/>
    <xf numFmtId="0" fontId="22" fillId="0" borderId="0"/>
    <xf numFmtId="0" fontId="10" fillId="0" borderId="0"/>
    <xf numFmtId="0" fontId="2" fillId="0" borderId="0"/>
    <xf numFmtId="0" fontId="10" fillId="0" borderId="0"/>
    <xf numFmtId="0" fontId="38" fillId="0" borderId="0"/>
    <xf numFmtId="0" fontId="19" fillId="0" borderId="0"/>
    <xf numFmtId="0" fontId="1" fillId="0" borderId="0"/>
    <xf numFmtId="0" fontId="1" fillId="0" borderId="0"/>
    <xf numFmtId="0" fontId="1" fillId="0" borderId="0"/>
    <xf numFmtId="0" fontId="2" fillId="0" borderId="0"/>
    <xf numFmtId="0" fontId="137" fillId="0" borderId="0"/>
    <xf numFmtId="0" fontId="1" fillId="0" borderId="0"/>
    <xf numFmtId="0" fontId="21" fillId="0" borderId="0"/>
    <xf numFmtId="0" fontId="138" fillId="0" borderId="0"/>
    <xf numFmtId="0" fontId="10" fillId="0" borderId="0"/>
    <xf numFmtId="0" fontId="10" fillId="0" borderId="0"/>
    <xf numFmtId="0" fontId="10" fillId="0" borderId="0"/>
    <xf numFmtId="0" fontId="21" fillId="0" borderId="0"/>
    <xf numFmtId="0" fontId="10" fillId="0" borderId="0"/>
    <xf numFmtId="0" fontId="10" fillId="0" borderId="0"/>
    <xf numFmtId="0" fontId="136" fillId="0" borderId="0"/>
    <xf numFmtId="0" fontId="22" fillId="0" borderId="0"/>
    <xf numFmtId="0" fontId="10" fillId="0" borderId="0"/>
    <xf numFmtId="0" fontId="32" fillId="0" borderId="0"/>
    <xf numFmtId="0" fontId="32" fillId="0" borderId="0"/>
    <xf numFmtId="0" fontId="139" fillId="0" borderId="0" applyNumberFormat="0" applyFill="0" applyBorder="0" applyProtection="0">
      <alignment vertical="top"/>
    </xf>
    <xf numFmtId="0" fontId="2" fillId="0" borderId="0"/>
    <xf numFmtId="0" fontId="10" fillId="0" borderId="0"/>
    <xf numFmtId="0" fontId="22" fillId="0" borderId="0"/>
    <xf numFmtId="0" fontId="10" fillId="0" borderId="0"/>
    <xf numFmtId="0" fontId="22" fillId="0" borderId="0"/>
    <xf numFmtId="0" fontId="21" fillId="0" borderId="0"/>
    <xf numFmtId="0" fontId="22" fillId="0" borderId="0"/>
    <xf numFmtId="0" fontId="10" fillId="0" borderId="0"/>
    <xf numFmtId="0" fontId="21" fillId="0" borderId="0"/>
    <xf numFmtId="0" fontId="21" fillId="0" borderId="0"/>
    <xf numFmtId="0" fontId="21" fillId="0" borderId="0"/>
    <xf numFmtId="0" fontId="21" fillId="0" borderId="0"/>
    <xf numFmtId="0" fontId="21" fillId="0" borderId="0"/>
    <xf numFmtId="0" fontId="31" fillId="0" borderId="0"/>
    <xf numFmtId="0" fontId="10" fillId="0" borderId="0"/>
    <xf numFmtId="0" fontId="10" fillId="0" borderId="0"/>
    <xf numFmtId="0" fontId="10" fillId="0" borderId="0"/>
    <xf numFmtId="0" fontId="10" fillId="0" borderId="0"/>
    <xf numFmtId="0" fontId="10" fillId="0" borderId="0"/>
    <xf numFmtId="0" fontId="10" fillId="0" borderId="0"/>
    <xf numFmtId="0" fontId="22" fillId="0" borderId="0"/>
    <xf numFmtId="0" fontId="10" fillId="0" borderId="0"/>
    <xf numFmtId="0" fontId="140" fillId="0" borderId="0"/>
    <xf numFmtId="0" fontId="141" fillId="0" borderId="0"/>
    <xf numFmtId="0" fontId="2" fillId="0" borderId="0"/>
    <xf numFmtId="0" fontId="37" fillId="0" borderId="0"/>
    <xf numFmtId="0" fontId="22" fillId="0" borderId="0"/>
    <xf numFmtId="0" fontId="53" fillId="0" borderId="0" applyFont="0"/>
    <xf numFmtId="0" fontId="96" fillId="0" borderId="0"/>
    <xf numFmtId="0" fontId="21" fillId="7" borderId="25" applyNumberFormat="0" applyFont="0" applyAlignment="0" applyProtection="0"/>
    <xf numFmtId="252" fontId="142" fillId="0" borderId="0" applyFont="0" applyFill="0" applyBorder="0" applyProtection="0">
      <alignment vertical="top" wrapText="1"/>
    </xf>
    <xf numFmtId="0" fontId="37" fillId="0" borderId="0"/>
    <xf numFmtId="0" fontId="37" fillId="0" borderId="0"/>
    <xf numFmtId="175" fontId="51" fillId="0" borderId="0" applyFont="0" applyFill="0" applyBorder="0" applyAlignment="0" applyProtection="0"/>
    <xf numFmtId="174" fontId="51" fillId="0" borderId="0" applyFont="0" applyFill="0" applyBorder="0" applyAlignment="0" applyProtection="0"/>
    <xf numFmtId="0" fontId="143" fillId="0" borderId="0" applyNumberFormat="0" applyFill="0" applyBorder="0" applyAlignment="0" applyProtection="0"/>
    <xf numFmtId="0" fontId="143" fillId="0" borderId="0" applyNumberFormat="0" applyFill="0" applyBorder="0" applyAlignment="0" applyProtection="0"/>
    <xf numFmtId="0" fontId="75" fillId="0" borderId="0" applyNumberFormat="0" applyFill="0" applyBorder="0" applyAlignment="0" applyProtection="0"/>
    <xf numFmtId="0" fontId="22" fillId="0" borderId="0" applyNumberFormat="0" applyFill="0" applyBorder="0" applyAlignment="0" applyProtection="0"/>
    <xf numFmtId="0" fontId="143" fillId="0" borderId="0" applyNumberFormat="0" applyFill="0" applyBorder="0" applyAlignment="0" applyProtection="0"/>
    <xf numFmtId="0" fontId="144" fillId="0" borderId="0" applyNumberFormat="0" applyFill="0" applyBorder="0" applyAlignment="0" applyProtection="0"/>
    <xf numFmtId="0" fontId="75" fillId="0" borderId="0" applyNumberFormat="0" applyFill="0" applyBorder="0" applyAlignment="0" applyProtection="0"/>
    <xf numFmtId="0" fontId="22" fillId="0" borderId="0" applyNumberFormat="0" applyFill="0" applyBorder="0" applyAlignment="0" applyProtection="0"/>
    <xf numFmtId="0" fontId="10" fillId="0" borderId="0" applyFont="0" applyFill="0" applyBorder="0" applyAlignment="0" applyProtection="0"/>
    <xf numFmtId="0" fontId="14" fillId="0" borderId="0"/>
    <xf numFmtId="0" fontId="145" fillId="5" borderId="26" applyNumberFormat="0" applyAlignment="0" applyProtection="0"/>
    <xf numFmtId="168" fontId="146" fillId="0" borderId="12" applyFont="0" applyBorder="0" applyAlignment="0"/>
    <xf numFmtId="41" fontId="10" fillId="0" borderId="0" applyFont="0" applyFill="0" applyBorder="0" applyAlignment="0" applyProtection="0"/>
    <xf numFmtId="14" fontId="3" fillId="0" borderId="0">
      <alignment horizontal="center" wrapText="1"/>
      <protection locked="0"/>
    </xf>
    <xf numFmtId="206" fontId="10" fillId="0" borderId="0" applyFont="0" applyFill="0" applyBorder="0" applyAlignment="0" applyProtection="0"/>
    <xf numFmtId="253" fontId="10" fillId="0" borderId="0" applyFont="0" applyFill="0" applyBorder="0" applyAlignment="0" applyProtection="0"/>
    <xf numFmtId="10" fontId="10" fillId="0" borderId="0" applyFont="0" applyFill="0" applyBorder="0" applyAlignment="0" applyProtection="0"/>
    <xf numFmtId="10" fontId="10" fillId="0" borderId="0" applyFont="0" applyFill="0" applyBorder="0" applyAlignment="0" applyProtection="0"/>
    <xf numFmtId="9" fontId="10"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21" fillId="0" borderId="0" applyFont="0" applyFill="0" applyBorder="0" applyAlignment="0" applyProtection="0"/>
    <xf numFmtId="9" fontId="2" fillId="0" borderId="0" applyFont="0" applyFill="0" applyBorder="0" applyAlignment="0" applyProtection="0"/>
    <xf numFmtId="9" fontId="22" fillId="0" borderId="0" applyFont="0" applyFill="0" applyBorder="0" applyAlignment="0" applyProtection="0"/>
    <xf numFmtId="9" fontId="10" fillId="0" borderId="0" applyFont="0" applyFill="0" applyBorder="0" applyAlignment="0" applyProtection="0"/>
    <xf numFmtId="9" fontId="48" fillId="0" borderId="27" applyNumberFormat="0" applyBorder="0"/>
    <xf numFmtId="0" fontId="10" fillId="0" borderId="0" applyFill="0" applyBorder="0" applyAlignment="0"/>
    <xf numFmtId="203" fontId="46" fillId="0" borderId="0" applyFill="0" applyBorder="0" applyAlignment="0"/>
    <xf numFmtId="207" fontId="46" fillId="0" borderId="0" applyFill="0" applyBorder="0" applyAlignment="0"/>
    <xf numFmtId="208" fontId="46" fillId="0" borderId="0" applyFill="0" applyBorder="0" applyAlignment="0"/>
    <xf numFmtId="203" fontId="46" fillId="0" borderId="0" applyFill="0" applyBorder="0" applyAlignment="0"/>
    <xf numFmtId="0" fontId="78" fillId="0" borderId="0"/>
    <xf numFmtId="0" fontId="48" fillId="0" borderId="0" applyNumberFormat="0" applyFont="0" applyFill="0" applyBorder="0" applyAlignment="0" applyProtection="0">
      <alignment horizontal="left"/>
    </xf>
    <xf numFmtId="0" fontId="147" fillId="0" borderId="22">
      <alignment horizontal="center"/>
    </xf>
    <xf numFmtId="1" fontId="10" fillId="0" borderId="10" applyNumberFormat="0" applyFill="0" applyAlignment="0" applyProtection="0">
      <alignment horizontal="center" vertical="center"/>
    </xf>
    <xf numFmtId="0" fontId="148" fillId="24" borderId="0" applyNumberFormat="0" applyFont="0" applyBorder="0" applyAlignment="0">
      <alignment horizontal="center"/>
    </xf>
    <xf numFmtId="14" fontId="149" fillId="0" borderId="0" applyNumberFormat="0" applyFill="0" applyBorder="0" applyAlignment="0" applyProtection="0">
      <alignment horizontal="left"/>
    </xf>
    <xf numFmtId="0" fontId="119" fillId="0" borderId="0" applyNumberFormat="0" applyFill="0" applyBorder="0" applyAlignment="0" applyProtection="0">
      <alignment vertical="top"/>
      <protection locked="0"/>
    </xf>
    <xf numFmtId="0" fontId="37" fillId="0" borderId="0"/>
    <xf numFmtId="41" fontId="38" fillId="0" borderId="0" applyFon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41" fontId="38" fillId="0" borderId="0" applyFont="0" applyFill="0" applyBorder="0" applyAlignment="0" applyProtection="0"/>
    <xf numFmtId="4" fontId="150" fillId="25" borderId="28" applyNumberFormat="0" applyProtection="0">
      <alignment vertical="center"/>
    </xf>
    <xf numFmtId="4" fontId="151" fillId="25" borderId="28" applyNumberFormat="0" applyProtection="0">
      <alignment vertical="center"/>
    </xf>
    <xf numFmtId="4" fontId="138" fillId="25" borderId="28" applyNumberFormat="0" applyProtection="0">
      <alignment horizontal="left" vertical="center" indent="1"/>
    </xf>
    <xf numFmtId="4" fontId="138" fillId="26" borderId="0" applyNumberFormat="0" applyProtection="0">
      <alignment horizontal="left" vertical="center" indent="1"/>
    </xf>
    <xf numFmtId="4" fontId="138" fillId="27" borderId="28" applyNumberFormat="0" applyProtection="0">
      <alignment horizontal="right" vertical="center"/>
    </xf>
    <xf numFmtId="4" fontId="138" fillId="28" borderId="28" applyNumberFormat="0" applyProtection="0">
      <alignment horizontal="right" vertical="center"/>
    </xf>
    <xf numFmtId="4" fontId="138" fillId="29" borderId="28" applyNumberFormat="0" applyProtection="0">
      <alignment horizontal="right" vertical="center"/>
    </xf>
    <xf numFmtId="4" fontId="138" fillId="30" borderId="28" applyNumberFormat="0" applyProtection="0">
      <alignment horizontal="right" vertical="center"/>
    </xf>
    <xf numFmtId="4" fontId="138" fillId="31" borderId="28" applyNumberFormat="0" applyProtection="0">
      <alignment horizontal="right" vertical="center"/>
    </xf>
    <xf numFmtId="4" fontId="138" fillId="32" borderId="28" applyNumberFormat="0" applyProtection="0">
      <alignment horizontal="right" vertical="center"/>
    </xf>
    <xf numFmtId="4" fontId="138" fillId="33" borderId="28" applyNumberFormat="0" applyProtection="0">
      <alignment horizontal="right" vertical="center"/>
    </xf>
    <xf numFmtId="4" fontId="138" fillId="34" borderId="28" applyNumberFormat="0" applyProtection="0">
      <alignment horizontal="right" vertical="center"/>
    </xf>
    <xf numFmtId="4" fontId="138" fillId="35" borderId="28" applyNumberFormat="0" applyProtection="0">
      <alignment horizontal="right" vertical="center"/>
    </xf>
    <xf numFmtId="4" fontId="150" fillId="36" borderId="29" applyNumberFormat="0" applyProtection="0">
      <alignment horizontal="left" vertical="center" indent="1"/>
    </xf>
    <xf numFmtId="4" fontId="150" fillId="37" borderId="0" applyNumberFormat="0" applyProtection="0">
      <alignment horizontal="left" vertical="center" indent="1"/>
    </xf>
    <xf numFmtId="4" fontId="150" fillId="26" borderId="0" applyNumberFormat="0" applyProtection="0">
      <alignment horizontal="left" vertical="center" indent="1"/>
    </xf>
    <xf numFmtId="4" fontId="138" fillId="37" borderId="28" applyNumberFormat="0" applyProtection="0">
      <alignment horizontal="right" vertical="center"/>
    </xf>
    <xf numFmtId="4" fontId="47" fillId="37" borderId="0" applyNumberFormat="0" applyProtection="0">
      <alignment horizontal="left" vertical="center" indent="1"/>
    </xf>
    <xf numFmtId="4" fontId="47" fillId="26" borderId="0" applyNumberFormat="0" applyProtection="0">
      <alignment horizontal="left" vertical="center" indent="1"/>
    </xf>
    <xf numFmtId="4" fontId="138" fillId="38" borderId="28" applyNumberFormat="0" applyProtection="0">
      <alignment vertical="center"/>
    </xf>
    <xf numFmtId="4" fontId="152" fillId="38" borderId="28" applyNumberFormat="0" applyProtection="0">
      <alignment vertical="center"/>
    </xf>
    <xf numFmtId="4" fontId="150" fillId="37" borderId="30" applyNumberFormat="0" applyProtection="0">
      <alignment horizontal="left" vertical="center" indent="1"/>
    </xf>
    <xf numFmtId="4" fontId="138" fillId="38" borderId="28" applyNumberFormat="0" applyProtection="0">
      <alignment horizontal="right" vertical="center"/>
    </xf>
    <xf numFmtId="4" fontId="152" fillId="38" borderId="28" applyNumberFormat="0" applyProtection="0">
      <alignment horizontal="right" vertical="center"/>
    </xf>
    <xf numFmtId="4" fontId="150" fillId="37" borderId="28" applyNumberFormat="0" applyProtection="0">
      <alignment horizontal="left" vertical="center" indent="1"/>
    </xf>
    <xf numFmtId="4" fontId="153" fillId="22" borderId="30" applyNumberFormat="0" applyProtection="0">
      <alignment horizontal="left" vertical="center" indent="1"/>
    </xf>
    <xf numFmtId="4" fontId="154" fillId="38" borderId="28" applyNumberFormat="0" applyProtection="0">
      <alignment horizontal="right" vertical="center"/>
    </xf>
    <xf numFmtId="254" fontId="155" fillId="0" borderId="0" applyFont="0" applyFill="0" applyBorder="0" applyAlignment="0" applyProtection="0"/>
    <xf numFmtId="0" fontId="148" fillId="1" borderId="9" applyNumberFormat="0" applyFont="0" applyAlignment="0">
      <alignment horizontal="center"/>
    </xf>
    <xf numFmtId="3" fontId="32" fillId="0" borderId="0"/>
    <xf numFmtId="0" fontId="156" fillId="0" borderId="0" applyNumberFormat="0" applyFill="0" applyBorder="0" applyAlignment="0">
      <alignment horizontal="center"/>
    </xf>
    <xf numFmtId="0" fontId="10" fillId="0" borderId="0"/>
    <xf numFmtId="168" fontId="157" fillId="0" borderId="0" applyNumberFormat="0" applyBorder="0" applyAlignment="0">
      <alignment horizontal="centerContinuous"/>
    </xf>
    <xf numFmtId="0" fontId="46" fillId="0" borderId="0"/>
    <xf numFmtId="0" fontId="46" fillId="0" borderId="0"/>
    <xf numFmtId="0" fontId="37" fillId="0" borderId="0" applyNumberFormat="0" applyFill="0" applyBorder="0" applyAlignment="0" applyProtection="0"/>
    <xf numFmtId="0" fontId="46" fillId="0" borderId="0"/>
    <xf numFmtId="168" fontId="54" fillId="0" borderId="0" applyFont="0" applyFill="0" applyBorder="0" applyAlignment="0" applyProtection="0"/>
    <xf numFmtId="174" fontId="38" fillId="0" borderId="0" applyFont="0" applyFill="0" applyBorder="0" applyAlignment="0" applyProtection="0"/>
    <xf numFmtId="189" fontId="38" fillId="0" borderId="0" applyFont="0" applyFill="0" applyBorder="0" applyAlignment="0" applyProtection="0"/>
    <xf numFmtId="41" fontId="38" fillId="0" borderId="0" applyFont="0" applyFill="0" applyBorder="0" applyAlignment="0" applyProtection="0"/>
    <xf numFmtId="190" fontId="38" fillId="0" borderId="0" applyFont="0" applyFill="0" applyBorder="0" applyAlignment="0" applyProtection="0"/>
    <xf numFmtId="191" fontId="38" fillId="0" borderId="0" applyFont="0" applyFill="0" applyBorder="0" applyAlignment="0" applyProtection="0"/>
    <xf numFmtId="189" fontId="38" fillId="0" borderId="0" applyFont="0" applyFill="0" applyBorder="0" applyAlignment="0" applyProtection="0"/>
    <xf numFmtId="189" fontId="38" fillId="0" borderId="0" applyFont="0" applyFill="0" applyBorder="0" applyAlignment="0" applyProtection="0"/>
    <xf numFmtId="178" fontId="38" fillId="0" borderId="0" applyFont="0" applyFill="0" applyBorder="0" applyAlignment="0" applyProtection="0"/>
    <xf numFmtId="41" fontId="38" fillId="0" borderId="0" applyFont="0" applyFill="0" applyBorder="0" applyAlignment="0" applyProtection="0"/>
    <xf numFmtId="41" fontId="38" fillId="0" borderId="0" applyFont="0" applyFill="0" applyBorder="0" applyAlignment="0" applyProtection="0"/>
    <xf numFmtId="174" fontId="22" fillId="0" borderId="0" applyFont="0" applyFill="0" applyBorder="0" applyAlignment="0" applyProtection="0"/>
    <xf numFmtId="179" fontId="38" fillId="0" borderId="0" applyFont="0" applyFill="0" applyBorder="0" applyAlignment="0" applyProtection="0"/>
    <xf numFmtId="179" fontId="38" fillId="0" borderId="0" applyFont="0" applyFill="0" applyBorder="0" applyAlignment="0" applyProtection="0"/>
    <xf numFmtId="166" fontId="38" fillId="0" borderId="0" applyFont="0" applyFill="0" applyBorder="0" applyAlignment="0" applyProtection="0"/>
    <xf numFmtId="166" fontId="38" fillId="0" borderId="0" applyFont="0" applyFill="0" applyBorder="0" applyAlignment="0" applyProtection="0"/>
    <xf numFmtId="180" fontId="38" fillId="0" borderId="0" applyFont="0" applyFill="0" applyBorder="0" applyAlignment="0" applyProtection="0"/>
    <xf numFmtId="180" fontId="38" fillId="0" borderId="0" applyFont="0" applyFill="0" applyBorder="0" applyAlignment="0" applyProtection="0"/>
    <xf numFmtId="166" fontId="38" fillId="0" borderId="0" applyFont="0" applyFill="0" applyBorder="0" applyAlignment="0" applyProtection="0"/>
    <xf numFmtId="180" fontId="38" fillId="0" borderId="0" applyFont="0" applyFill="0" applyBorder="0" applyAlignment="0" applyProtection="0"/>
    <xf numFmtId="166" fontId="38" fillId="0" borderId="0" applyFont="0" applyFill="0" applyBorder="0" applyAlignment="0" applyProtection="0"/>
    <xf numFmtId="180" fontId="38" fillId="0" borderId="0" applyFont="0" applyFill="0" applyBorder="0" applyAlignment="0" applyProtection="0"/>
    <xf numFmtId="174" fontId="22" fillId="0" borderId="0" applyFont="0" applyFill="0" applyBorder="0" applyAlignment="0" applyProtection="0"/>
    <xf numFmtId="170" fontId="38" fillId="0" borderId="0" applyFont="0" applyFill="0" applyBorder="0" applyAlignment="0" applyProtection="0"/>
    <xf numFmtId="186" fontId="38" fillId="0" borderId="0" applyFont="0" applyFill="0" applyBorder="0" applyAlignment="0" applyProtection="0"/>
    <xf numFmtId="186" fontId="38" fillId="0" borderId="0" applyFont="0" applyFill="0" applyBorder="0" applyAlignment="0" applyProtection="0"/>
    <xf numFmtId="186" fontId="38" fillId="0" borderId="0" applyFont="0" applyFill="0" applyBorder="0" applyAlignment="0" applyProtection="0"/>
    <xf numFmtId="170" fontId="32" fillId="0" borderId="0" applyFont="0" applyFill="0" applyBorder="0" applyAlignment="0" applyProtection="0"/>
    <xf numFmtId="186" fontId="38" fillId="0" borderId="0" applyFont="0" applyFill="0" applyBorder="0" applyAlignment="0" applyProtection="0"/>
    <xf numFmtId="170" fontId="38" fillId="0" borderId="0" applyFont="0" applyFill="0" applyBorder="0" applyAlignment="0" applyProtection="0"/>
    <xf numFmtId="187" fontId="38" fillId="0" borderId="0" applyFont="0" applyFill="0" applyBorder="0" applyAlignment="0" applyProtection="0"/>
    <xf numFmtId="180" fontId="38" fillId="0" borderId="0" applyFont="0" applyFill="0" applyBorder="0" applyAlignment="0" applyProtection="0"/>
    <xf numFmtId="180" fontId="38" fillId="0" borderId="0" applyFont="0" applyFill="0" applyBorder="0" applyAlignment="0" applyProtection="0"/>
    <xf numFmtId="174" fontId="22" fillId="0" borderId="0" applyFont="0" applyFill="0" applyBorder="0" applyAlignment="0" applyProtection="0"/>
    <xf numFmtId="166" fontId="38" fillId="0" borderId="0" applyFont="0" applyFill="0" applyBorder="0" applyAlignment="0" applyProtection="0"/>
    <xf numFmtId="0" fontId="37" fillId="0" borderId="0"/>
    <xf numFmtId="255" fontId="75" fillId="0" borderId="0" applyFont="0" applyFill="0" applyBorder="0" applyAlignment="0" applyProtection="0"/>
    <xf numFmtId="179" fontId="38" fillId="0" borderId="0" applyFont="0" applyFill="0" applyBorder="0" applyAlignment="0" applyProtection="0"/>
    <xf numFmtId="179" fontId="38" fillId="0" borderId="0" applyFont="0" applyFill="0" applyBorder="0" applyAlignment="0" applyProtection="0"/>
    <xf numFmtId="166" fontId="38" fillId="0" borderId="0" applyFont="0" applyFill="0" applyBorder="0" applyAlignment="0" applyProtection="0"/>
    <xf numFmtId="166" fontId="38" fillId="0" borderId="0" applyFont="0" applyFill="0" applyBorder="0" applyAlignment="0" applyProtection="0"/>
    <xf numFmtId="180" fontId="38" fillId="0" borderId="0" applyFont="0" applyFill="0" applyBorder="0" applyAlignment="0" applyProtection="0"/>
    <xf numFmtId="180" fontId="38" fillId="0" borderId="0" applyFont="0" applyFill="0" applyBorder="0" applyAlignment="0" applyProtection="0"/>
    <xf numFmtId="166" fontId="38" fillId="0" borderId="0" applyFont="0" applyFill="0" applyBorder="0" applyAlignment="0" applyProtection="0"/>
    <xf numFmtId="168" fontId="54" fillId="0" borderId="0" applyFont="0" applyFill="0" applyBorder="0" applyAlignment="0" applyProtection="0"/>
    <xf numFmtId="180" fontId="38" fillId="0" borderId="0" applyFont="0" applyFill="0" applyBorder="0" applyAlignment="0" applyProtection="0"/>
    <xf numFmtId="166" fontId="38" fillId="0" borderId="0" applyFont="0" applyFill="0" applyBorder="0" applyAlignment="0" applyProtection="0"/>
    <xf numFmtId="180" fontId="38" fillId="0" borderId="0" applyFont="0" applyFill="0" applyBorder="0" applyAlignment="0" applyProtection="0"/>
    <xf numFmtId="170" fontId="38" fillId="0" borderId="0" applyFont="0" applyFill="0" applyBorder="0" applyAlignment="0" applyProtection="0"/>
    <xf numFmtId="186" fontId="38" fillId="0" borderId="0" applyFont="0" applyFill="0" applyBorder="0" applyAlignment="0" applyProtection="0"/>
    <xf numFmtId="186" fontId="38" fillId="0" borderId="0" applyFont="0" applyFill="0" applyBorder="0" applyAlignment="0" applyProtection="0"/>
    <xf numFmtId="186" fontId="38" fillId="0" borderId="0" applyFont="0" applyFill="0" applyBorder="0" applyAlignment="0" applyProtection="0"/>
    <xf numFmtId="170" fontId="32" fillId="0" borderId="0" applyFont="0" applyFill="0" applyBorder="0" applyAlignment="0" applyProtection="0"/>
    <xf numFmtId="186" fontId="38" fillId="0" borderId="0" applyFont="0" applyFill="0" applyBorder="0" applyAlignment="0" applyProtection="0"/>
    <xf numFmtId="170" fontId="38" fillId="0" borderId="0" applyFont="0" applyFill="0" applyBorder="0" applyAlignment="0" applyProtection="0"/>
    <xf numFmtId="168" fontId="54" fillId="0" borderId="0" applyFont="0" applyFill="0" applyBorder="0" applyAlignment="0" applyProtection="0"/>
    <xf numFmtId="187" fontId="38" fillId="0" borderId="0" applyFont="0" applyFill="0" applyBorder="0" applyAlignment="0" applyProtection="0"/>
    <xf numFmtId="180" fontId="38" fillId="0" borderId="0" applyFont="0" applyFill="0" applyBorder="0" applyAlignment="0" applyProtection="0"/>
    <xf numFmtId="180" fontId="38" fillId="0" borderId="0" applyFont="0" applyFill="0" applyBorder="0" applyAlignment="0" applyProtection="0"/>
    <xf numFmtId="166" fontId="38" fillId="0" borderId="0" applyFont="0" applyFill="0" applyBorder="0" applyAlignment="0" applyProtection="0"/>
    <xf numFmtId="0" fontId="37" fillId="0" borderId="0"/>
    <xf numFmtId="255" fontId="75" fillId="0" borderId="0" applyFont="0" applyFill="0" applyBorder="0" applyAlignment="0" applyProtection="0"/>
    <xf numFmtId="41" fontId="38" fillId="0" borderId="0" applyFont="0" applyFill="0" applyBorder="0" applyAlignment="0" applyProtection="0"/>
    <xf numFmtId="41" fontId="38" fillId="0" borderId="0" applyFont="0" applyFill="0" applyBorder="0" applyAlignment="0" applyProtection="0"/>
    <xf numFmtId="41" fontId="38" fillId="0" borderId="0" applyFont="0" applyFill="0" applyBorder="0" applyAlignment="0" applyProtection="0"/>
    <xf numFmtId="178" fontId="38" fillId="0" borderId="0" applyFont="0" applyFill="0" applyBorder="0" applyAlignment="0" applyProtection="0"/>
    <xf numFmtId="41" fontId="38" fillId="0" borderId="0" applyFont="0" applyFill="0" applyBorder="0" applyAlignment="0" applyProtection="0"/>
    <xf numFmtId="41" fontId="38" fillId="0" borderId="0" applyFont="0" applyFill="0" applyBorder="0" applyAlignment="0" applyProtection="0"/>
    <xf numFmtId="41" fontId="38" fillId="0" borderId="0" applyFont="0" applyFill="0" applyBorder="0" applyAlignment="0" applyProtection="0"/>
    <xf numFmtId="41" fontId="38" fillId="0" borderId="0" applyFont="0" applyFill="0" applyBorder="0" applyAlignment="0" applyProtection="0"/>
    <xf numFmtId="41" fontId="38" fillId="0" borderId="0" applyFont="0" applyFill="0" applyBorder="0" applyAlignment="0" applyProtection="0"/>
    <xf numFmtId="166" fontId="38" fillId="0" borderId="0" applyFont="0" applyFill="0" applyBorder="0" applyAlignment="0" applyProtection="0"/>
    <xf numFmtId="186" fontId="38" fillId="0" borderId="0" applyFont="0" applyFill="0" applyBorder="0" applyAlignment="0" applyProtection="0"/>
    <xf numFmtId="170" fontId="32" fillId="0" borderId="0" applyFont="0" applyFill="0" applyBorder="0" applyAlignment="0" applyProtection="0"/>
    <xf numFmtId="170" fontId="38" fillId="0" borderId="0" applyFont="0" applyFill="0" applyBorder="0" applyAlignment="0" applyProtection="0"/>
    <xf numFmtId="0" fontId="37" fillId="0" borderId="0"/>
    <xf numFmtId="255" fontId="75" fillId="0" borderId="0" applyFont="0" applyFill="0" applyBorder="0" applyAlignment="0" applyProtection="0"/>
    <xf numFmtId="41" fontId="38" fillId="0" borderId="0" applyFont="0" applyFill="0" applyBorder="0" applyAlignment="0" applyProtection="0"/>
    <xf numFmtId="168" fontId="54" fillId="0" borderId="0" applyFont="0" applyFill="0" applyBorder="0" applyAlignment="0" applyProtection="0"/>
    <xf numFmtId="174" fontId="22" fillId="0" borderId="0" applyFont="0" applyFill="0" applyBorder="0" applyAlignment="0" applyProtection="0"/>
    <xf numFmtId="174" fontId="22" fillId="0" borderId="0" applyFont="0" applyFill="0" applyBorder="0" applyAlignment="0" applyProtection="0"/>
    <xf numFmtId="174" fontId="22" fillId="0" borderId="0" applyFont="0" applyFill="0" applyBorder="0" applyAlignment="0" applyProtection="0"/>
    <xf numFmtId="168" fontId="54" fillId="0" borderId="0" applyFont="0" applyFill="0" applyBorder="0" applyAlignment="0" applyProtection="0"/>
    <xf numFmtId="168" fontId="54" fillId="0" borderId="0" applyFont="0" applyFill="0" applyBorder="0" applyAlignment="0" applyProtection="0"/>
    <xf numFmtId="178" fontId="38" fillId="0" borderId="0" applyFont="0" applyFill="0" applyBorder="0" applyAlignment="0" applyProtection="0"/>
    <xf numFmtId="174" fontId="38" fillId="0" borderId="0" applyFont="0" applyFill="0" applyBorder="0" applyAlignment="0" applyProtection="0"/>
    <xf numFmtId="41" fontId="38" fillId="0" borderId="0" applyFont="0" applyFill="0" applyBorder="0" applyAlignment="0" applyProtection="0"/>
    <xf numFmtId="41" fontId="38" fillId="0" borderId="0" applyFont="0" applyFill="0" applyBorder="0" applyAlignment="0" applyProtection="0"/>
    <xf numFmtId="41" fontId="38" fillId="0" borderId="0" applyFont="0" applyFill="0" applyBorder="0" applyAlignment="0" applyProtection="0"/>
    <xf numFmtId="41" fontId="38" fillId="0" borderId="0" applyFont="0" applyFill="0" applyBorder="0" applyAlignment="0" applyProtection="0"/>
    <xf numFmtId="174" fontId="38" fillId="0" borderId="0" applyFont="0" applyFill="0" applyBorder="0" applyAlignment="0" applyProtection="0"/>
    <xf numFmtId="174" fontId="38" fillId="0" borderId="0" applyFont="0" applyFill="0" applyBorder="0" applyAlignment="0" applyProtection="0"/>
    <xf numFmtId="174" fontId="38" fillId="0" borderId="0" applyFont="0" applyFill="0" applyBorder="0" applyAlignment="0" applyProtection="0"/>
    <xf numFmtId="174" fontId="38" fillId="0" borderId="0" applyFont="0" applyFill="0" applyBorder="0" applyAlignment="0" applyProtection="0"/>
    <xf numFmtId="41" fontId="38" fillId="0" borderId="0" applyFont="0" applyFill="0" applyBorder="0" applyAlignment="0" applyProtection="0"/>
    <xf numFmtId="41" fontId="38" fillId="0" borderId="0" applyFont="0" applyFill="0" applyBorder="0" applyAlignment="0" applyProtection="0"/>
    <xf numFmtId="41" fontId="38" fillId="0" borderId="0" applyFont="0" applyFill="0" applyBorder="0" applyAlignment="0" applyProtection="0"/>
    <xf numFmtId="178" fontId="38" fillId="0" borderId="0" applyFont="0" applyFill="0" applyBorder="0" applyAlignment="0" applyProtection="0"/>
    <xf numFmtId="174" fontId="38" fillId="0" borderId="0" applyFont="0" applyFill="0" applyBorder="0" applyAlignment="0" applyProtection="0"/>
    <xf numFmtId="178" fontId="38" fillId="0" borderId="0" applyFont="0" applyFill="0" applyBorder="0" applyAlignment="0" applyProtection="0"/>
    <xf numFmtId="174" fontId="38" fillId="0" borderId="0" applyFont="0" applyFill="0" applyBorder="0" applyAlignment="0" applyProtection="0"/>
    <xf numFmtId="178" fontId="38" fillId="0" borderId="0" applyFont="0" applyFill="0" applyBorder="0" applyAlignment="0" applyProtection="0"/>
    <xf numFmtId="178" fontId="38" fillId="0" borderId="0" applyFont="0" applyFill="0" applyBorder="0" applyAlignment="0" applyProtection="0"/>
    <xf numFmtId="41" fontId="38" fillId="0" borderId="0" applyFont="0" applyFill="0" applyBorder="0" applyAlignment="0" applyProtection="0"/>
    <xf numFmtId="41" fontId="38" fillId="0" borderId="0" applyFont="0" applyFill="0" applyBorder="0" applyAlignment="0" applyProtection="0"/>
    <xf numFmtId="174" fontId="38" fillId="0" borderId="0" applyFont="0" applyFill="0" applyBorder="0" applyAlignment="0" applyProtection="0"/>
    <xf numFmtId="178" fontId="38" fillId="0" borderId="0" applyFont="0" applyFill="0" applyBorder="0" applyAlignment="0" applyProtection="0"/>
    <xf numFmtId="41" fontId="38" fillId="0" borderId="0" applyFont="0" applyFill="0" applyBorder="0" applyAlignment="0" applyProtection="0"/>
    <xf numFmtId="178" fontId="38" fillId="0" borderId="0" applyFont="0" applyFill="0" applyBorder="0" applyAlignment="0" applyProtection="0"/>
    <xf numFmtId="41" fontId="38" fillId="0" borderId="0" applyFont="0" applyFill="0" applyBorder="0" applyAlignment="0" applyProtection="0"/>
    <xf numFmtId="41" fontId="38" fillId="0" borderId="0" applyFont="0" applyFill="0" applyBorder="0" applyAlignment="0" applyProtection="0"/>
    <xf numFmtId="174" fontId="38" fillId="0" borderId="0" applyFont="0" applyFill="0" applyBorder="0" applyAlignment="0" applyProtection="0"/>
    <xf numFmtId="41" fontId="38" fillId="0" borderId="0" applyFont="0" applyFill="0" applyBorder="0" applyAlignment="0" applyProtection="0"/>
    <xf numFmtId="190" fontId="38" fillId="0" borderId="0" applyFont="0" applyFill="0" applyBorder="0" applyAlignment="0" applyProtection="0"/>
    <xf numFmtId="191" fontId="38" fillId="0" borderId="0" applyFont="0" applyFill="0" applyBorder="0" applyAlignment="0" applyProtection="0"/>
    <xf numFmtId="41" fontId="38" fillId="0" borderId="0" applyFont="0" applyFill="0" applyBorder="0" applyAlignment="0" applyProtection="0"/>
    <xf numFmtId="166" fontId="38" fillId="0" borderId="0" applyFont="0" applyFill="0" applyBorder="0" applyAlignment="0" applyProtection="0"/>
    <xf numFmtId="166" fontId="38" fillId="0" borderId="0" applyFont="0" applyFill="0" applyBorder="0" applyAlignment="0" applyProtection="0"/>
    <xf numFmtId="170" fontId="38" fillId="0" borderId="0" applyFont="0" applyFill="0" applyBorder="0" applyAlignment="0" applyProtection="0"/>
    <xf numFmtId="186" fontId="38" fillId="0" borderId="0" applyFont="0" applyFill="0" applyBorder="0" applyAlignment="0" applyProtection="0"/>
    <xf numFmtId="170" fontId="32" fillId="0" borderId="0" applyFont="0" applyFill="0" applyBorder="0" applyAlignment="0" applyProtection="0"/>
    <xf numFmtId="41" fontId="38" fillId="0" borderId="0" applyFont="0" applyFill="0" applyBorder="0" applyAlignment="0" applyProtection="0"/>
    <xf numFmtId="186" fontId="38" fillId="0" borderId="0" applyFont="0" applyFill="0" applyBorder="0" applyAlignment="0" applyProtection="0"/>
    <xf numFmtId="170" fontId="38" fillId="0" borderId="0" applyFont="0" applyFill="0" applyBorder="0" applyAlignment="0" applyProtection="0"/>
    <xf numFmtId="187" fontId="38" fillId="0" borderId="0" applyFont="0" applyFill="0" applyBorder="0" applyAlignment="0" applyProtection="0"/>
    <xf numFmtId="0" fontId="37" fillId="0" borderId="0"/>
    <xf numFmtId="255" fontId="75" fillId="0" borderId="0" applyFont="0" applyFill="0" applyBorder="0" applyAlignment="0" applyProtection="0"/>
    <xf numFmtId="41" fontId="38" fillId="0" borderId="0" applyFont="0" applyFill="0" applyBorder="0" applyAlignment="0" applyProtection="0"/>
    <xf numFmtId="174" fontId="38" fillId="0" borderId="0" applyFont="0" applyFill="0" applyBorder="0" applyAlignment="0" applyProtection="0"/>
    <xf numFmtId="41" fontId="38" fillId="0" borderId="0" applyFont="0" applyFill="0" applyBorder="0" applyAlignment="0" applyProtection="0"/>
    <xf numFmtId="178" fontId="38" fillId="0" borderId="0" applyFont="0" applyFill="0" applyBorder="0" applyAlignment="0" applyProtection="0"/>
    <xf numFmtId="174" fontId="38" fillId="0" borderId="0" applyFont="0" applyFill="0" applyBorder="0" applyAlignment="0" applyProtection="0"/>
    <xf numFmtId="41" fontId="38" fillId="0" borderId="0" applyFont="0" applyFill="0" applyBorder="0" applyAlignment="0" applyProtection="0"/>
    <xf numFmtId="174" fontId="38" fillId="0" borderId="0" applyFont="0" applyFill="0" applyBorder="0" applyAlignment="0" applyProtection="0"/>
    <xf numFmtId="174" fontId="38" fillId="0" borderId="0" applyFont="0" applyFill="0" applyBorder="0" applyAlignment="0" applyProtection="0"/>
    <xf numFmtId="178" fontId="38" fillId="0" borderId="0" applyFont="0" applyFill="0" applyBorder="0" applyAlignment="0" applyProtection="0"/>
    <xf numFmtId="178" fontId="38" fillId="0" borderId="0" applyFont="0" applyFill="0" applyBorder="0" applyAlignment="0" applyProtection="0"/>
    <xf numFmtId="178" fontId="38" fillId="0" borderId="0" applyFont="0" applyFill="0" applyBorder="0" applyAlignment="0" applyProtection="0"/>
    <xf numFmtId="178" fontId="38" fillId="0" borderId="0" applyFont="0" applyFill="0" applyBorder="0" applyAlignment="0" applyProtection="0"/>
    <xf numFmtId="189" fontId="38" fillId="0" borderId="0" applyFont="0" applyFill="0" applyBorder="0" applyAlignment="0" applyProtection="0"/>
    <xf numFmtId="41" fontId="38" fillId="0" borderId="0" applyFont="0" applyFill="0" applyBorder="0" applyAlignment="0" applyProtection="0"/>
    <xf numFmtId="41" fontId="38" fillId="0" borderId="0" applyFont="0" applyFill="0" applyBorder="0" applyAlignment="0" applyProtection="0"/>
    <xf numFmtId="174" fontId="38" fillId="0" borderId="0" applyFont="0" applyFill="0" applyBorder="0" applyAlignment="0" applyProtection="0"/>
    <xf numFmtId="41" fontId="38" fillId="0" borderId="0" applyFont="0" applyFill="0" applyBorder="0" applyAlignment="0" applyProtection="0"/>
    <xf numFmtId="174" fontId="38" fillId="0" borderId="0" applyFont="0" applyFill="0" applyBorder="0" applyAlignment="0" applyProtection="0"/>
    <xf numFmtId="178" fontId="38" fillId="0" borderId="0" applyFont="0" applyFill="0" applyBorder="0" applyAlignment="0" applyProtection="0"/>
    <xf numFmtId="174" fontId="38" fillId="0" borderId="0" applyFont="0" applyFill="0" applyBorder="0" applyAlignment="0" applyProtection="0"/>
    <xf numFmtId="41" fontId="38" fillId="0" borderId="0" applyFont="0" applyFill="0" applyBorder="0" applyAlignment="0" applyProtection="0"/>
    <xf numFmtId="174" fontId="38" fillId="0" borderId="0" applyFont="0" applyFill="0" applyBorder="0" applyAlignment="0" applyProtection="0"/>
    <xf numFmtId="189" fontId="38" fillId="0" borderId="0" applyFont="0" applyFill="0" applyBorder="0" applyAlignment="0" applyProtection="0"/>
    <xf numFmtId="41" fontId="38" fillId="0" borderId="0" applyFont="0" applyFill="0" applyBorder="0" applyAlignment="0" applyProtection="0"/>
    <xf numFmtId="189" fontId="38" fillId="0" borderId="0" applyFont="0" applyFill="0" applyBorder="0" applyAlignment="0" applyProtection="0"/>
    <xf numFmtId="178" fontId="38" fillId="0" borderId="0" applyFont="0" applyFill="0" applyBorder="0" applyAlignment="0" applyProtection="0"/>
    <xf numFmtId="41" fontId="38" fillId="0" borderId="0" applyFont="0" applyFill="0" applyBorder="0" applyAlignment="0" applyProtection="0"/>
    <xf numFmtId="14" fontId="158" fillId="0" borderId="0"/>
    <xf numFmtId="0" fontId="159" fillId="0" borderId="0"/>
    <xf numFmtId="0" fontId="125" fillId="0" borderId="0"/>
    <xf numFmtId="40" fontId="160" fillId="0" borderId="0" applyBorder="0">
      <alignment horizontal="right"/>
    </xf>
    <xf numFmtId="0" fontId="161" fillId="0" borderId="0"/>
    <xf numFmtId="256" fontId="75" fillId="0" borderId="6">
      <alignment horizontal="right" vertical="center"/>
    </xf>
    <xf numFmtId="257" fontId="38" fillId="0" borderId="6">
      <alignment horizontal="right" vertical="center"/>
    </xf>
    <xf numFmtId="245" fontId="162" fillId="0" borderId="6">
      <alignment horizontal="right" vertical="center"/>
    </xf>
    <xf numFmtId="258" fontId="68" fillId="0" borderId="6">
      <alignment horizontal="right" vertical="center"/>
    </xf>
    <xf numFmtId="258" fontId="68" fillId="0" borderId="6">
      <alignment horizontal="right" vertical="center"/>
    </xf>
    <xf numFmtId="258" fontId="68" fillId="0" borderId="6">
      <alignment horizontal="right" vertical="center"/>
    </xf>
    <xf numFmtId="258" fontId="68" fillId="0" borderId="6">
      <alignment horizontal="right" vertical="center"/>
    </xf>
    <xf numFmtId="258" fontId="68" fillId="0" borderId="6">
      <alignment horizontal="right" vertical="center"/>
    </xf>
    <xf numFmtId="258" fontId="68" fillId="0" borderId="6">
      <alignment horizontal="right" vertical="center"/>
    </xf>
    <xf numFmtId="245" fontId="162" fillId="0" borderId="6">
      <alignment horizontal="right" vertical="center"/>
    </xf>
    <xf numFmtId="245" fontId="162" fillId="0" borderId="6">
      <alignment horizontal="right" vertical="center"/>
    </xf>
    <xf numFmtId="245" fontId="162" fillId="0" borderId="6">
      <alignment horizontal="right" vertical="center"/>
    </xf>
    <xf numFmtId="245" fontId="162" fillId="0" borderId="6">
      <alignment horizontal="right" vertical="center"/>
    </xf>
    <xf numFmtId="245" fontId="162" fillId="0" borderId="6">
      <alignment horizontal="right" vertical="center"/>
    </xf>
    <xf numFmtId="245" fontId="162" fillId="0" borderId="6">
      <alignment horizontal="right" vertical="center"/>
    </xf>
    <xf numFmtId="256" fontId="75" fillId="0" borderId="6">
      <alignment horizontal="right" vertical="center"/>
    </xf>
    <xf numFmtId="256" fontId="75" fillId="0" borderId="6">
      <alignment horizontal="right" vertical="center"/>
    </xf>
    <xf numFmtId="256" fontId="75" fillId="0" borderId="6">
      <alignment horizontal="right" vertical="center"/>
    </xf>
    <xf numFmtId="256" fontId="75" fillId="0" borderId="6">
      <alignment horizontal="right" vertical="center"/>
    </xf>
    <xf numFmtId="256" fontId="75" fillId="0" borderId="6">
      <alignment horizontal="right" vertical="center"/>
    </xf>
    <xf numFmtId="256" fontId="75" fillId="0" borderId="6">
      <alignment horizontal="right" vertical="center"/>
    </xf>
    <xf numFmtId="256" fontId="75" fillId="0" borderId="6">
      <alignment horizontal="right" vertical="center"/>
    </xf>
    <xf numFmtId="257" fontId="38" fillId="0" borderId="6">
      <alignment horizontal="right" vertical="center"/>
    </xf>
    <xf numFmtId="256" fontId="75" fillId="0" borderId="6">
      <alignment horizontal="right" vertical="center"/>
    </xf>
    <xf numFmtId="256" fontId="75" fillId="0" borderId="6">
      <alignment horizontal="right" vertical="center"/>
    </xf>
    <xf numFmtId="256" fontId="75" fillId="0" borderId="6">
      <alignment horizontal="right" vertical="center"/>
    </xf>
    <xf numFmtId="256" fontId="75" fillId="0" borderId="6">
      <alignment horizontal="right" vertical="center"/>
    </xf>
    <xf numFmtId="256" fontId="75" fillId="0" borderId="6">
      <alignment horizontal="right" vertical="center"/>
    </xf>
    <xf numFmtId="256" fontId="75" fillId="0" borderId="6">
      <alignment horizontal="right" vertical="center"/>
    </xf>
    <xf numFmtId="256" fontId="75" fillId="0" borderId="6">
      <alignment horizontal="right" vertical="center"/>
    </xf>
    <xf numFmtId="256" fontId="75" fillId="0" borderId="6">
      <alignment horizontal="right" vertical="center"/>
    </xf>
    <xf numFmtId="256" fontId="75" fillId="0" borderId="6">
      <alignment horizontal="right" vertical="center"/>
    </xf>
    <xf numFmtId="256" fontId="75" fillId="0" borderId="6">
      <alignment horizontal="right" vertical="center"/>
    </xf>
    <xf numFmtId="256" fontId="75" fillId="0" borderId="6">
      <alignment horizontal="right" vertical="center"/>
    </xf>
    <xf numFmtId="258" fontId="68" fillId="0" borderId="6">
      <alignment horizontal="right" vertical="center"/>
    </xf>
    <xf numFmtId="258" fontId="68" fillId="0" borderId="6">
      <alignment horizontal="right" vertical="center"/>
    </xf>
    <xf numFmtId="258" fontId="68" fillId="0" borderId="6">
      <alignment horizontal="right" vertical="center"/>
    </xf>
    <xf numFmtId="258" fontId="68" fillId="0" borderId="6">
      <alignment horizontal="right" vertical="center"/>
    </xf>
    <xf numFmtId="258" fontId="68" fillId="0" borderId="6">
      <alignment horizontal="right" vertical="center"/>
    </xf>
    <xf numFmtId="258" fontId="68" fillId="0" borderId="6">
      <alignment horizontal="right" vertical="center"/>
    </xf>
    <xf numFmtId="258" fontId="68" fillId="0" borderId="6">
      <alignment horizontal="right" vertical="center"/>
    </xf>
    <xf numFmtId="258" fontId="68" fillId="0" borderId="6">
      <alignment horizontal="right" vertical="center"/>
    </xf>
    <xf numFmtId="258" fontId="68" fillId="0" borderId="6">
      <alignment horizontal="right" vertical="center"/>
    </xf>
    <xf numFmtId="258" fontId="68" fillId="0" borderId="6">
      <alignment horizontal="right" vertical="center"/>
    </xf>
    <xf numFmtId="258" fontId="68" fillId="0" borderId="6">
      <alignment horizontal="right" vertical="center"/>
    </xf>
    <xf numFmtId="258" fontId="68" fillId="0" borderId="6">
      <alignment horizontal="right" vertical="center"/>
    </xf>
    <xf numFmtId="256" fontId="75" fillId="0" borderId="6">
      <alignment horizontal="right" vertical="center"/>
    </xf>
    <xf numFmtId="256" fontId="75" fillId="0" borderId="6">
      <alignment horizontal="right" vertical="center"/>
    </xf>
    <xf numFmtId="256" fontId="75" fillId="0" borderId="6">
      <alignment horizontal="right" vertical="center"/>
    </xf>
    <xf numFmtId="256" fontId="75" fillId="0" borderId="6">
      <alignment horizontal="right" vertical="center"/>
    </xf>
    <xf numFmtId="256" fontId="75" fillId="0" borderId="6">
      <alignment horizontal="right" vertical="center"/>
    </xf>
    <xf numFmtId="256" fontId="75" fillId="0" borderId="6">
      <alignment horizontal="right" vertical="center"/>
    </xf>
    <xf numFmtId="256" fontId="75" fillId="0" borderId="6">
      <alignment horizontal="right" vertical="center"/>
    </xf>
    <xf numFmtId="256" fontId="75" fillId="0" borderId="6">
      <alignment horizontal="right" vertical="center"/>
    </xf>
    <xf numFmtId="256" fontId="75" fillId="0" borderId="6">
      <alignment horizontal="right" vertical="center"/>
    </xf>
    <xf numFmtId="256" fontId="75" fillId="0" borderId="6">
      <alignment horizontal="right" vertical="center"/>
    </xf>
    <xf numFmtId="256" fontId="75" fillId="0" borderId="6">
      <alignment horizontal="right" vertical="center"/>
    </xf>
    <xf numFmtId="256" fontId="75" fillId="0" borderId="6">
      <alignment horizontal="right" vertical="center"/>
    </xf>
    <xf numFmtId="259" fontId="54" fillId="0" borderId="6">
      <alignment horizontal="right" vertical="center"/>
    </xf>
    <xf numFmtId="260" fontId="10" fillId="0" borderId="6">
      <alignment horizontal="right" vertical="center"/>
    </xf>
    <xf numFmtId="257" fontId="38" fillId="0" borderId="6">
      <alignment horizontal="right" vertical="center"/>
    </xf>
    <xf numFmtId="258" fontId="68" fillId="0" borderId="6">
      <alignment horizontal="right" vertical="center"/>
    </xf>
    <xf numFmtId="258" fontId="68" fillId="0" borderId="6">
      <alignment horizontal="right" vertical="center"/>
    </xf>
    <xf numFmtId="258" fontId="68" fillId="0" borderId="6">
      <alignment horizontal="right" vertical="center"/>
    </xf>
    <xf numFmtId="258" fontId="68" fillId="0" borderId="6">
      <alignment horizontal="right" vertical="center"/>
    </xf>
    <xf numFmtId="258" fontId="68" fillId="0" borderId="6">
      <alignment horizontal="right" vertical="center"/>
    </xf>
    <xf numFmtId="258" fontId="68" fillId="0" borderId="6">
      <alignment horizontal="right" vertical="center"/>
    </xf>
    <xf numFmtId="260" fontId="10" fillId="0" borderId="6">
      <alignment horizontal="right" vertical="center"/>
    </xf>
    <xf numFmtId="260" fontId="10" fillId="0" borderId="6">
      <alignment horizontal="right" vertical="center"/>
    </xf>
    <xf numFmtId="260" fontId="10" fillId="0" borderId="6">
      <alignment horizontal="right" vertical="center"/>
    </xf>
    <xf numFmtId="261" fontId="22" fillId="0" borderId="6">
      <alignment horizontal="right" vertical="center"/>
    </xf>
    <xf numFmtId="261" fontId="22" fillId="0" borderId="6">
      <alignment horizontal="right" vertical="center"/>
    </xf>
    <xf numFmtId="261" fontId="22" fillId="0" borderId="6">
      <alignment horizontal="right" vertical="center"/>
    </xf>
    <xf numFmtId="261" fontId="22" fillId="0" borderId="6">
      <alignment horizontal="right" vertical="center"/>
    </xf>
    <xf numFmtId="261" fontId="22" fillId="0" borderId="6">
      <alignment horizontal="right" vertical="center"/>
    </xf>
    <xf numFmtId="261" fontId="22" fillId="0" borderId="6">
      <alignment horizontal="right" vertical="center"/>
    </xf>
    <xf numFmtId="261" fontId="22" fillId="0" borderId="6">
      <alignment horizontal="right" vertical="center"/>
    </xf>
    <xf numFmtId="257" fontId="38" fillId="0" borderId="6">
      <alignment horizontal="right" vertical="center"/>
    </xf>
    <xf numFmtId="260" fontId="10" fillId="0" borderId="6">
      <alignment horizontal="right" vertical="center"/>
    </xf>
    <xf numFmtId="257" fontId="38" fillId="0" borderId="6">
      <alignment horizontal="right" vertical="center"/>
    </xf>
    <xf numFmtId="260" fontId="10" fillId="0" borderId="6">
      <alignment horizontal="right" vertical="center"/>
    </xf>
    <xf numFmtId="260" fontId="10" fillId="0" borderId="6">
      <alignment horizontal="right" vertical="center"/>
    </xf>
    <xf numFmtId="260" fontId="10" fillId="0" borderId="6">
      <alignment horizontal="right" vertical="center"/>
    </xf>
    <xf numFmtId="260" fontId="10" fillId="0" borderId="6">
      <alignment horizontal="right" vertical="center"/>
    </xf>
    <xf numFmtId="260" fontId="10" fillId="0" borderId="6">
      <alignment horizontal="right" vertical="center"/>
    </xf>
    <xf numFmtId="260" fontId="10" fillId="0" borderId="6">
      <alignment horizontal="right" vertical="center"/>
    </xf>
    <xf numFmtId="260" fontId="10" fillId="0" borderId="6">
      <alignment horizontal="right" vertical="center"/>
    </xf>
    <xf numFmtId="260" fontId="10" fillId="0" borderId="6">
      <alignment horizontal="right" vertical="center"/>
    </xf>
    <xf numFmtId="261" fontId="22" fillId="0" borderId="6">
      <alignment horizontal="right" vertical="center"/>
    </xf>
    <xf numFmtId="261" fontId="22" fillId="0" borderId="6">
      <alignment horizontal="right" vertical="center"/>
    </xf>
    <xf numFmtId="261" fontId="22" fillId="0" borderId="6">
      <alignment horizontal="right" vertical="center"/>
    </xf>
    <xf numFmtId="261" fontId="22" fillId="0" borderId="6">
      <alignment horizontal="right" vertical="center"/>
    </xf>
    <xf numFmtId="261" fontId="22" fillId="0" borderId="6">
      <alignment horizontal="right" vertical="center"/>
    </xf>
    <xf numFmtId="261" fontId="22" fillId="0" borderId="6">
      <alignment horizontal="right" vertical="center"/>
    </xf>
    <xf numFmtId="261" fontId="22" fillId="0" borderId="6">
      <alignment horizontal="right" vertical="center"/>
    </xf>
    <xf numFmtId="257" fontId="38" fillId="0" borderId="6">
      <alignment horizontal="right" vertical="center"/>
    </xf>
    <xf numFmtId="257" fontId="38" fillId="0" borderId="6">
      <alignment horizontal="right" vertical="center"/>
    </xf>
    <xf numFmtId="257" fontId="38" fillId="0" borderId="6">
      <alignment horizontal="right" vertical="center"/>
    </xf>
    <xf numFmtId="257" fontId="38" fillId="0" borderId="6">
      <alignment horizontal="right" vertical="center"/>
    </xf>
    <xf numFmtId="257" fontId="38" fillId="0" borderId="6">
      <alignment horizontal="right" vertical="center"/>
    </xf>
    <xf numFmtId="257" fontId="38" fillId="0" borderId="6">
      <alignment horizontal="right" vertical="center"/>
    </xf>
    <xf numFmtId="259" fontId="54" fillId="0" borderId="6">
      <alignment horizontal="right" vertical="center"/>
    </xf>
    <xf numFmtId="259" fontId="54" fillId="0" borderId="6">
      <alignment horizontal="right" vertical="center"/>
    </xf>
    <xf numFmtId="262" fontId="10" fillId="0" borderId="6">
      <alignment horizontal="right" vertical="center"/>
    </xf>
    <xf numFmtId="262" fontId="10" fillId="0" borderId="6">
      <alignment horizontal="right" vertical="center"/>
    </xf>
    <xf numFmtId="262" fontId="10" fillId="0" borderId="6">
      <alignment horizontal="right" vertical="center"/>
    </xf>
    <xf numFmtId="262" fontId="10" fillId="0" borderId="6">
      <alignment horizontal="right" vertical="center"/>
    </xf>
    <xf numFmtId="256" fontId="75" fillId="0" borderId="6">
      <alignment horizontal="right" vertical="center"/>
    </xf>
    <xf numFmtId="256" fontId="75" fillId="0" borderId="6">
      <alignment horizontal="right" vertical="center"/>
    </xf>
    <xf numFmtId="256" fontId="75" fillId="0" borderId="6">
      <alignment horizontal="right" vertical="center"/>
    </xf>
    <xf numFmtId="256" fontId="75" fillId="0" borderId="6">
      <alignment horizontal="right" vertical="center"/>
    </xf>
    <xf numFmtId="256" fontId="75" fillId="0" borderId="6">
      <alignment horizontal="right" vertical="center"/>
    </xf>
    <xf numFmtId="256" fontId="75" fillId="0" borderId="6">
      <alignment horizontal="right" vertical="center"/>
    </xf>
    <xf numFmtId="256" fontId="75" fillId="0" borderId="6">
      <alignment horizontal="right" vertical="center"/>
    </xf>
    <xf numFmtId="256" fontId="75" fillId="0" borderId="6">
      <alignment horizontal="right" vertical="center"/>
    </xf>
    <xf numFmtId="256" fontId="75" fillId="0" borderId="6">
      <alignment horizontal="right" vertical="center"/>
    </xf>
    <xf numFmtId="256" fontId="75" fillId="0" borderId="6">
      <alignment horizontal="right" vertical="center"/>
    </xf>
    <xf numFmtId="256" fontId="75" fillId="0" borderId="6">
      <alignment horizontal="right" vertical="center"/>
    </xf>
    <xf numFmtId="256" fontId="75" fillId="0" borderId="6">
      <alignment horizontal="right" vertical="center"/>
    </xf>
    <xf numFmtId="259" fontId="54" fillId="0" borderId="6">
      <alignment horizontal="right" vertical="center"/>
    </xf>
    <xf numFmtId="259" fontId="54" fillId="0" borderId="6">
      <alignment horizontal="right" vertical="center"/>
    </xf>
    <xf numFmtId="262" fontId="10" fillId="0" borderId="6">
      <alignment horizontal="right" vertical="center"/>
    </xf>
    <xf numFmtId="262" fontId="10" fillId="0" borderId="6">
      <alignment horizontal="right" vertical="center"/>
    </xf>
    <xf numFmtId="262" fontId="10" fillId="0" borderId="6">
      <alignment horizontal="right" vertical="center"/>
    </xf>
    <xf numFmtId="259" fontId="54" fillId="0" borderId="6">
      <alignment horizontal="right" vertical="center"/>
    </xf>
    <xf numFmtId="259" fontId="54" fillId="0" borderId="6">
      <alignment horizontal="right" vertical="center"/>
    </xf>
    <xf numFmtId="259" fontId="54" fillId="0" borderId="6">
      <alignment horizontal="right" vertical="center"/>
    </xf>
    <xf numFmtId="259" fontId="54" fillId="0" borderId="6">
      <alignment horizontal="right" vertical="center"/>
    </xf>
    <xf numFmtId="257" fontId="38" fillId="0" borderId="6">
      <alignment horizontal="right" vertical="center"/>
    </xf>
    <xf numFmtId="257" fontId="38" fillId="0" borderId="6">
      <alignment horizontal="right" vertical="center"/>
    </xf>
    <xf numFmtId="262" fontId="10" fillId="0" borderId="6">
      <alignment horizontal="right" vertical="center"/>
    </xf>
    <xf numFmtId="262" fontId="10" fillId="0" borderId="6">
      <alignment horizontal="right" vertical="center"/>
    </xf>
    <xf numFmtId="262" fontId="10" fillId="0" borderId="6">
      <alignment horizontal="right" vertical="center"/>
    </xf>
    <xf numFmtId="262" fontId="10" fillId="0" borderId="6">
      <alignment horizontal="right" vertical="center"/>
    </xf>
    <xf numFmtId="262" fontId="10" fillId="0" borderId="6">
      <alignment horizontal="right" vertical="center"/>
    </xf>
    <xf numFmtId="262" fontId="10" fillId="0" borderId="6">
      <alignment horizontal="right" vertical="center"/>
    </xf>
    <xf numFmtId="262" fontId="10" fillId="0" borderId="6">
      <alignment horizontal="right" vertical="center"/>
    </xf>
    <xf numFmtId="257" fontId="38" fillId="0" borderId="6">
      <alignment horizontal="right" vertical="center"/>
    </xf>
    <xf numFmtId="257" fontId="38" fillId="0" borderId="6">
      <alignment horizontal="right" vertical="center"/>
    </xf>
    <xf numFmtId="257" fontId="38" fillId="0" borderId="6">
      <alignment horizontal="right" vertical="center"/>
    </xf>
    <xf numFmtId="257" fontId="38" fillId="0" borderId="6">
      <alignment horizontal="right" vertical="center"/>
    </xf>
    <xf numFmtId="256" fontId="75" fillId="0" borderId="6">
      <alignment horizontal="right" vertical="center"/>
    </xf>
    <xf numFmtId="256" fontId="75" fillId="0" borderId="6">
      <alignment horizontal="right" vertical="center"/>
    </xf>
    <xf numFmtId="256" fontId="75" fillId="0" borderId="6">
      <alignment horizontal="right" vertical="center"/>
    </xf>
    <xf numFmtId="256" fontId="75" fillId="0" borderId="6">
      <alignment horizontal="right" vertical="center"/>
    </xf>
    <xf numFmtId="256" fontId="75" fillId="0" borderId="6">
      <alignment horizontal="right" vertical="center"/>
    </xf>
    <xf numFmtId="256" fontId="75" fillId="0" borderId="6">
      <alignment horizontal="right" vertical="center"/>
    </xf>
    <xf numFmtId="257" fontId="38" fillId="0" borderId="6">
      <alignment horizontal="right" vertical="center"/>
    </xf>
    <xf numFmtId="259" fontId="54" fillId="0" borderId="6">
      <alignment horizontal="right" vertical="center"/>
    </xf>
    <xf numFmtId="263" fontId="163" fillId="3" borderId="31" applyFont="0" applyFill="0" applyBorder="0"/>
    <xf numFmtId="256" fontId="75" fillId="0" borderId="6">
      <alignment horizontal="right" vertical="center"/>
    </xf>
    <xf numFmtId="256" fontId="75" fillId="0" borderId="6">
      <alignment horizontal="right" vertical="center"/>
    </xf>
    <xf numFmtId="256" fontId="75" fillId="0" borderId="6">
      <alignment horizontal="right" vertical="center"/>
    </xf>
    <xf numFmtId="256" fontId="75" fillId="0" borderId="6">
      <alignment horizontal="right" vertical="center"/>
    </xf>
    <xf numFmtId="256" fontId="75" fillId="0" borderId="6">
      <alignment horizontal="right" vertical="center"/>
    </xf>
    <xf numFmtId="256" fontId="75" fillId="0" borderId="6">
      <alignment horizontal="right" vertical="center"/>
    </xf>
    <xf numFmtId="257" fontId="38" fillId="0" borderId="6">
      <alignment horizontal="right" vertical="center"/>
    </xf>
    <xf numFmtId="256" fontId="75" fillId="0" borderId="6">
      <alignment horizontal="right" vertical="center"/>
    </xf>
    <xf numFmtId="256" fontId="75" fillId="0" borderId="6">
      <alignment horizontal="right" vertical="center"/>
    </xf>
    <xf numFmtId="256" fontId="75" fillId="0" borderId="6">
      <alignment horizontal="right" vertical="center"/>
    </xf>
    <xf numFmtId="256" fontId="75" fillId="0" borderId="6">
      <alignment horizontal="right" vertical="center"/>
    </xf>
    <xf numFmtId="256" fontId="75" fillId="0" borderId="6">
      <alignment horizontal="right" vertical="center"/>
    </xf>
    <xf numFmtId="256" fontId="75" fillId="0" borderId="6">
      <alignment horizontal="right" vertical="center"/>
    </xf>
    <xf numFmtId="263" fontId="163" fillId="3" borderId="31" applyFont="0" applyFill="0" applyBorder="0"/>
    <xf numFmtId="260" fontId="10" fillId="0" borderId="6">
      <alignment horizontal="right" vertical="center"/>
    </xf>
    <xf numFmtId="262" fontId="10" fillId="0" borderId="6">
      <alignment horizontal="right" vertical="center"/>
    </xf>
    <xf numFmtId="262" fontId="10" fillId="0" borderId="6">
      <alignment horizontal="right" vertical="center"/>
    </xf>
    <xf numFmtId="262" fontId="10" fillId="0" borderId="6">
      <alignment horizontal="right" vertical="center"/>
    </xf>
    <xf numFmtId="262" fontId="10" fillId="0" borderId="6">
      <alignment horizontal="right" vertical="center"/>
    </xf>
    <xf numFmtId="262" fontId="10" fillId="0" borderId="6">
      <alignment horizontal="right" vertical="center"/>
    </xf>
    <xf numFmtId="262" fontId="10" fillId="0" borderId="6">
      <alignment horizontal="right" vertical="center"/>
    </xf>
    <xf numFmtId="262" fontId="10" fillId="0" borderId="6">
      <alignment horizontal="right" vertical="center"/>
    </xf>
    <xf numFmtId="262" fontId="10" fillId="0" borderId="6">
      <alignment horizontal="right" vertical="center"/>
    </xf>
    <xf numFmtId="261" fontId="22" fillId="0" borderId="6">
      <alignment horizontal="right" vertical="center"/>
    </xf>
    <xf numFmtId="261" fontId="22" fillId="0" borderId="6">
      <alignment horizontal="right" vertical="center"/>
    </xf>
    <xf numFmtId="261" fontId="22" fillId="0" borderId="6">
      <alignment horizontal="right" vertical="center"/>
    </xf>
    <xf numFmtId="261" fontId="22" fillId="0" borderId="6">
      <alignment horizontal="right" vertical="center"/>
    </xf>
    <xf numFmtId="261" fontId="22" fillId="0" borderId="6">
      <alignment horizontal="right" vertical="center"/>
    </xf>
    <xf numFmtId="261" fontId="22" fillId="0" borderId="6">
      <alignment horizontal="right" vertical="center"/>
    </xf>
    <xf numFmtId="261" fontId="22" fillId="0" borderId="6">
      <alignment horizontal="right" vertical="center"/>
    </xf>
    <xf numFmtId="262" fontId="10" fillId="0" borderId="6">
      <alignment horizontal="right" vertical="center"/>
    </xf>
    <xf numFmtId="262" fontId="10" fillId="0" borderId="6">
      <alignment horizontal="right" vertical="center"/>
    </xf>
    <xf numFmtId="262" fontId="10" fillId="0" borderId="6">
      <alignment horizontal="right" vertical="center"/>
    </xf>
    <xf numFmtId="262" fontId="10" fillId="0" borderId="6">
      <alignment horizontal="right" vertical="center"/>
    </xf>
    <xf numFmtId="262" fontId="10" fillId="0" borderId="6">
      <alignment horizontal="right" vertical="center"/>
    </xf>
    <xf numFmtId="262" fontId="10" fillId="0" borderId="6">
      <alignment horizontal="right" vertical="center"/>
    </xf>
    <xf numFmtId="262" fontId="10" fillId="0" borderId="6">
      <alignment horizontal="right" vertical="center"/>
    </xf>
    <xf numFmtId="262" fontId="10" fillId="0" borderId="6">
      <alignment horizontal="right" vertical="center"/>
    </xf>
    <xf numFmtId="262" fontId="10" fillId="0" borderId="6">
      <alignment horizontal="right" vertical="center"/>
    </xf>
    <xf numFmtId="262" fontId="10" fillId="0" borderId="6">
      <alignment horizontal="right" vertical="center"/>
    </xf>
    <xf numFmtId="262" fontId="10" fillId="0" borderId="6">
      <alignment horizontal="right" vertical="center"/>
    </xf>
    <xf numFmtId="262" fontId="10" fillId="0" borderId="6">
      <alignment horizontal="right" vertical="center"/>
    </xf>
    <xf numFmtId="262" fontId="10" fillId="0" borderId="6">
      <alignment horizontal="right" vertical="center"/>
    </xf>
    <xf numFmtId="262" fontId="10" fillId="0" borderId="6">
      <alignment horizontal="right" vertical="center"/>
    </xf>
    <xf numFmtId="262" fontId="10" fillId="0" borderId="6">
      <alignment horizontal="right" vertical="center"/>
    </xf>
    <xf numFmtId="262" fontId="10" fillId="0" borderId="6">
      <alignment horizontal="right" vertical="center"/>
    </xf>
    <xf numFmtId="262" fontId="10" fillId="0" borderId="6">
      <alignment horizontal="right" vertical="center"/>
    </xf>
    <xf numFmtId="262" fontId="10" fillId="0" borderId="6">
      <alignment horizontal="right" vertical="center"/>
    </xf>
    <xf numFmtId="262" fontId="10" fillId="0" borderId="6">
      <alignment horizontal="right" vertical="center"/>
    </xf>
    <xf numFmtId="262" fontId="10" fillId="0" borderId="6">
      <alignment horizontal="right" vertical="center"/>
    </xf>
    <xf numFmtId="262" fontId="10" fillId="0" borderId="6">
      <alignment horizontal="right" vertical="center"/>
    </xf>
    <xf numFmtId="262" fontId="10" fillId="0" borderId="6">
      <alignment horizontal="right" vertical="center"/>
    </xf>
    <xf numFmtId="257" fontId="38" fillId="0" borderId="6">
      <alignment horizontal="right" vertical="center"/>
    </xf>
    <xf numFmtId="257" fontId="38" fillId="0" borderId="6">
      <alignment horizontal="right" vertical="center"/>
    </xf>
    <xf numFmtId="260" fontId="10" fillId="0" borderId="6">
      <alignment horizontal="right" vertical="center"/>
    </xf>
    <xf numFmtId="262" fontId="10" fillId="0" borderId="6">
      <alignment horizontal="right" vertical="center"/>
    </xf>
    <xf numFmtId="262" fontId="10" fillId="0" borderId="6">
      <alignment horizontal="right" vertical="center"/>
    </xf>
    <xf numFmtId="262" fontId="10" fillId="0" borderId="6">
      <alignment horizontal="right" vertical="center"/>
    </xf>
    <xf numFmtId="262" fontId="10" fillId="0" borderId="6">
      <alignment horizontal="right" vertical="center"/>
    </xf>
    <xf numFmtId="262" fontId="10" fillId="0" borderId="6">
      <alignment horizontal="right" vertical="center"/>
    </xf>
    <xf numFmtId="262" fontId="10" fillId="0" borderId="6">
      <alignment horizontal="right" vertical="center"/>
    </xf>
    <xf numFmtId="262" fontId="10" fillId="0" borderId="6">
      <alignment horizontal="right" vertical="center"/>
    </xf>
    <xf numFmtId="261" fontId="22" fillId="0" borderId="6">
      <alignment horizontal="right" vertical="center"/>
    </xf>
    <xf numFmtId="261" fontId="22" fillId="0" borderId="6">
      <alignment horizontal="right" vertical="center"/>
    </xf>
    <xf numFmtId="261" fontId="22" fillId="0" borderId="6">
      <alignment horizontal="right" vertical="center"/>
    </xf>
    <xf numFmtId="261" fontId="22" fillId="0" borderId="6">
      <alignment horizontal="right" vertical="center"/>
    </xf>
    <xf numFmtId="261" fontId="22" fillId="0" borderId="6">
      <alignment horizontal="right" vertical="center"/>
    </xf>
    <xf numFmtId="261" fontId="22" fillId="0" borderId="6">
      <alignment horizontal="right" vertical="center"/>
    </xf>
    <xf numFmtId="261" fontId="22" fillId="0" borderId="6">
      <alignment horizontal="right" vertical="center"/>
    </xf>
    <xf numFmtId="260" fontId="10" fillId="0" borderId="6">
      <alignment horizontal="right" vertical="center"/>
    </xf>
    <xf numFmtId="258" fontId="68" fillId="0" borderId="6">
      <alignment horizontal="right" vertical="center"/>
    </xf>
    <xf numFmtId="258" fontId="68" fillId="0" borderId="6">
      <alignment horizontal="right" vertical="center"/>
    </xf>
    <xf numFmtId="258" fontId="68" fillId="0" borderId="6">
      <alignment horizontal="right" vertical="center"/>
    </xf>
    <xf numFmtId="258" fontId="68" fillId="0" borderId="6">
      <alignment horizontal="right" vertical="center"/>
    </xf>
    <xf numFmtId="258" fontId="68" fillId="0" borderId="6">
      <alignment horizontal="right" vertical="center"/>
    </xf>
    <xf numFmtId="258" fontId="68" fillId="0" borderId="6">
      <alignment horizontal="right" vertical="center"/>
    </xf>
    <xf numFmtId="258" fontId="68" fillId="0" borderId="6">
      <alignment horizontal="right" vertical="center"/>
    </xf>
    <xf numFmtId="258" fontId="68" fillId="0" borderId="6">
      <alignment horizontal="right" vertical="center"/>
    </xf>
    <xf numFmtId="258" fontId="68" fillId="0" borderId="6">
      <alignment horizontal="right" vertical="center"/>
    </xf>
    <xf numFmtId="258" fontId="68" fillId="0" borderId="6">
      <alignment horizontal="right" vertical="center"/>
    </xf>
    <xf numFmtId="258" fontId="68" fillId="0" borderId="6">
      <alignment horizontal="right" vertical="center"/>
    </xf>
    <xf numFmtId="258" fontId="68" fillId="0" borderId="6">
      <alignment horizontal="right" vertical="center"/>
    </xf>
    <xf numFmtId="264" fontId="22" fillId="0" borderId="6">
      <alignment horizontal="right" vertical="center"/>
    </xf>
    <xf numFmtId="264" fontId="22" fillId="0" borderId="6">
      <alignment horizontal="right" vertical="center"/>
    </xf>
    <xf numFmtId="264" fontId="22" fillId="0" borderId="6">
      <alignment horizontal="right" vertical="center"/>
    </xf>
    <xf numFmtId="264" fontId="22" fillId="0" borderId="6">
      <alignment horizontal="right" vertical="center"/>
    </xf>
    <xf numFmtId="264" fontId="22" fillId="0" borderId="6">
      <alignment horizontal="right" vertical="center"/>
    </xf>
    <xf numFmtId="264" fontId="22" fillId="0" borderId="6">
      <alignment horizontal="right" vertical="center"/>
    </xf>
    <xf numFmtId="264" fontId="22" fillId="0" borderId="6">
      <alignment horizontal="right" vertical="center"/>
    </xf>
    <xf numFmtId="258" fontId="68" fillId="0" borderId="6">
      <alignment horizontal="right" vertical="center"/>
    </xf>
    <xf numFmtId="258" fontId="68" fillId="0" borderId="6">
      <alignment horizontal="right" vertical="center"/>
    </xf>
    <xf numFmtId="258" fontId="68" fillId="0" borderId="6">
      <alignment horizontal="right" vertical="center"/>
    </xf>
    <xf numFmtId="258" fontId="68" fillId="0" borderId="6">
      <alignment horizontal="right" vertical="center"/>
    </xf>
    <xf numFmtId="258" fontId="68" fillId="0" borderId="6">
      <alignment horizontal="right" vertical="center"/>
    </xf>
    <xf numFmtId="258" fontId="68" fillId="0" borderId="6">
      <alignment horizontal="right" vertical="center"/>
    </xf>
    <xf numFmtId="258" fontId="68" fillId="0" borderId="6">
      <alignment horizontal="right" vertical="center"/>
    </xf>
    <xf numFmtId="258" fontId="68" fillId="0" borderId="6">
      <alignment horizontal="right" vertical="center"/>
    </xf>
    <xf numFmtId="258" fontId="68" fillId="0" borderId="6">
      <alignment horizontal="right" vertical="center"/>
    </xf>
    <xf numFmtId="258" fontId="68" fillId="0" borderId="6">
      <alignment horizontal="right" vertical="center"/>
    </xf>
    <xf numFmtId="258" fontId="68" fillId="0" borderId="6">
      <alignment horizontal="right" vertical="center"/>
    </xf>
    <xf numFmtId="258" fontId="68" fillId="0" borderId="6">
      <alignment horizontal="right" vertical="center"/>
    </xf>
    <xf numFmtId="258" fontId="68" fillId="0" borderId="6">
      <alignment horizontal="right" vertical="center"/>
    </xf>
    <xf numFmtId="258" fontId="68" fillId="0" borderId="6">
      <alignment horizontal="right" vertical="center"/>
    </xf>
    <xf numFmtId="258" fontId="68" fillId="0" borderId="6">
      <alignment horizontal="right" vertical="center"/>
    </xf>
    <xf numFmtId="258" fontId="68" fillId="0" borderId="6">
      <alignment horizontal="right" vertical="center"/>
    </xf>
    <xf numFmtId="258" fontId="68" fillId="0" borderId="6">
      <alignment horizontal="right" vertical="center"/>
    </xf>
    <xf numFmtId="258" fontId="68" fillId="0" borderId="6">
      <alignment horizontal="right" vertical="center"/>
    </xf>
    <xf numFmtId="258" fontId="68" fillId="0" borderId="6">
      <alignment horizontal="right" vertical="center"/>
    </xf>
    <xf numFmtId="258" fontId="68" fillId="0" borderId="6">
      <alignment horizontal="right" vertical="center"/>
    </xf>
    <xf numFmtId="258" fontId="68" fillId="0" borderId="6">
      <alignment horizontal="right" vertical="center"/>
    </xf>
    <xf numFmtId="258" fontId="68" fillId="0" borderId="6">
      <alignment horizontal="right" vertical="center"/>
    </xf>
    <xf numFmtId="258" fontId="68" fillId="0" borderId="6">
      <alignment horizontal="right" vertical="center"/>
    </xf>
    <xf numFmtId="258" fontId="68" fillId="0" borderId="6">
      <alignment horizontal="right" vertical="center"/>
    </xf>
    <xf numFmtId="258" fontId="68" fillId="0" borderId="6">
      <alignment horizontal="right" vertical="center"/>
    </xf>
    <xf numFmtId="258" fontId="68" fillId="0" borderId="6">
      <alignment horizontal="right" vertical="center"/>
    </xf>
    <xf numFmtId="258" fontId="68" fillId="0" borderId="6">
      <alignment horizontal="right" vertical="center"/>
    </xf>
    <xf numFmtId="258" fontId="68" fillId="0" borderId="6">
      <alignment horizontal="right" vertical="center"/>
    </xf>
    <xf numFmtId="258" fontId="68" fillId="0" borderId="6">
      <alignment horizontal="right" vertical="center"/>
    </xf>
    <xf numFmtId="258" fontId="68" fillId="0" borderId="6">
      <alignment horizontal="right" vertical="center"/>
    </xf>
    <xf numFmtId="258" fontId="68" fillId="0" borderId="6">
      <alignment horizontal="right" vertical="center"/>
    </xf>
    <xf numFmtId="258" fontId="68" fillId="0" borderId="6">
      <alignment horizontal="right" vertical="center"/>
    </xf>
    <xf numFmtId="258" fontId="68" fillId="0" borderId="6">
      <alignment horizontal="right" vertical="center"/>
    </xf>
    <xf numFmtId="258" fontId="68" fillId="0" borderId="6">
      <alignment horizontal="right" vertical="center"/>
    </xf>
    <xf numFmtId="258" fontId="68" fillId="0" borderId="6">
      <alignment horizontal="right" vertical="center"/>
    </xf>
    <xf numFmtId="258" fontId="68" fillId="0" borderId="6">
      <alignment horizontal="right" vertical="center"/>
    </xf>
    <xf numFmtId="258" fontId="68" fillId="0" borderId="6">
      <alignment horizontal="right" vertical="center"/>
    </xf>
    <xf numFmtId="258" fontId="68" fillId="0" borderId="6">
      <alignment horizontal="right" vertical="center"/>
    </xf>
    <xf numFmtId="258" fontId="68" fillId="0" borderId="6">
      <alignment horizontal="right" vertical="center"/>
    </xf>
    <xf numFmtId="258" fontId="68" fillId="0" borderId="6">
      <alignment horizontal="right" vertical="center"/>
    </xf>
    <xf numFmtId="258" fontId="68" fillId="0" borderId="6">
      <alignment horizontal="right" vertical="center"/>
    </xf>
    <xf numFmtId="258" fontId="68" fillId="0" borderId="6">
      <alignment horizontal="right" vertical="center"/>
    </xf>
    <xf numFmtId="256" fontId="75" fillId="0" borderId="6">
      <alignment horizontal="right" vertical="center"/>
    </xf>
    <xf numFmtId="256" fontId="75" fillId="0" borderId="6">
      <alignment horizontal="right" vertical="center"/>
    </xf>
    <xf numFmtId="256" fontId="75" fillId="0" borderId="6">
      <alignment horizontal="right" vertical="center"/>
    </xf>
    <xf numFmtId="256" fontId="75" fillId="0" borderId="6">
      <alignment horizontal="right" vertical="center"/>
    </xf>
    <xf numFmtId="256" fontId="75" fillId="0" borderId="6">
      <alignment horizontal="right" vertical="center"/>
    </xf>
    <xf numFmtId="256" fontId="75" fillId="0" borderId="6">
      <alignment horizontal="right" vertical="center"/>
    </xf>
    <xf numFmtId="256" fontId="75" fillId="0" borderId="6">
      <alignment horizontal="right" vertical="center"/>
    </xf>
    <xf numFmtId="256" fontId="75" fillId="0" borderId="6">
      <alignment horizontal="right" vertical="center"/>
    </xf>
    <xf numFmtId="256" fontId="75" fillId="0" borderId="6">
      <alignment horizontal="right" vertical="center"/>
    </xf>
    <xf numFmtId="256" fontId="75" fillId="0" borderId="6">
      <alignment horizontal="right" vertical="center"/>
    </xf>
    <xf numFmtId="256" fontId="75" fillId="0" borderId="6">
      <alignment horizontal="right" vertical="center"/>
    </xf>
    <xf numFmtId="256" fontId="75" fillId="0" borderId="6">
      <alignment horizontal="right" vertical="center"/>
    </xf>
    <xf numFmtId="256" fontId="75" fillId="0" borderId="6">
      <alignment horizontal="right" vertical="center"/>
    </xf>
    <xf numFmtId="256" fontId="75" fillId="0" borderId="6">
      <alignment horizontal="right" vertical="center"/>
    </xf>
    <xf numFmtId="256" fontId="75" fillId="0" borderId="6">
      <alignment horizontal="right" vertical="center"/>
    </xf>
    <xf numFmtId="256" fontId="75" fillId="0" borderId="6">
      <alignment horizontal="right" vertical="center"/>
    </xf>
    <xf numFmtId="256" fontId="75" fillId="0" borderId="6">
      <alignment horizontal="right" vertical="center"/>
    </xf>
    <xf numFmtId="256" fontId="75" fillId="0" borderId="6">
      <alignment horizontal="right" vertical="center"/>
    </xf>
    <xf numFmtId="256" fontId="75" fillId="0" borderId="6">
      <alignment horizontal="right" vertical="center"/>
    </xf>
    <xf numFmtId="256" fontId="75" fillId="0" borderId="6">
      <alignment horizontal="right" vertical="center"/>
    </xf>
    <xf numFmtId="256" fontId="75" fillId="0" borderId="6">
      <alignment horizontal="right" vertical="center"/>
    </xf>
    <xf numFmtId="256" fontId="75" fillId="0" borderId="6">
      <alignment horizontal="right" vertical="center"/>
    </xf>
    <xf numFmtId="256" fontId="75" fillId="0" borderId="6">
      <alignment horizontal="right" vertical="center"/>
    </xf>
    <xf numFmtId="256" fontId="75" fillId="0" borderId="6">
      <alignment horizontal="right" vertical="center"/>
    </xf>
    <xf numFmtId="256" fontId="75" fillId="0" borderId="6">
      <alignment horizontal="right" vertical="center"/>
    </xf>
    <xf numFmtId="256" fontId="75" fillId="0" borderId="6">
      <alignment horizontal="right" vertical="center"/>
    </xf>
    <xf numFmtId="256" fontId="75" fillId="0" borderId="6">
      <alignment horizontal="right" vertical="center"/>
    </xf>
    <xf numFmtId="256" fontId="75" fillId="0" borderId="6">
      <alignment horizontal="right" vertical="center"/>
    </xf>
    <xf numFmtId="256" fontId="75" fillId="0" borderId="6">
      <alignment horizontal="right" vertical="center"/>
    </xf>
    <xf numFmtId="256" fontId="75" fillId="0" borderId="6">
      <alignment horizontal="right" vertical="center"/>
    </xf>
    <xf numFmtId="256" fontId="75" fillId="0" borderId="6">
      <alignment horizontal="right" vertical="center"/>
    </xf>
    <xf numFmtId="256" fontId="75" fillId="0" borderId="6">
      <alignment horizontal="right" vertical="center"/>
    </xf>
    <xf numFmtId="256" fontId="75" fillId="0" borderId="6">
      <alignment horizontal="right" vertical="center"/>
    </xf>
    <xf numFmtId="256" fontId="75" fillId="0" borderId="6">
      <alignment horizontal="right" vertical="center"/>
    </xf>
    <xf numFmtId="256" fontId="75" fillId="0" borderId="6">
      <alignment horizontal="right" vertical="center"/>
    </xf>
    <xf numFmtId="256" fontId="75" fillId="0" borderId="6">
      <alignment horizontal="right" vertical="center"/>
    </xf>
    <xf numFmtId="256" fontId="75" fillId="0" borderId="6">
      <alignment horizontal="right" vertical="center"/>
    </xf>
    <xf numFmtId="256" fontId="75" fillId="0" borderId="6">
      <alignment horizontal="right" vertical="center"/>
    </xf>
    <xf numFmtId="256" fontId="75" fillId="0" borderId="6">
      <alignment horizontal="right" vertical="center"/>
    </xf>
    <xf numFmtId="256" fontId="75" fillId="0" borderId="6">
      <alignment horizontal="right" vertical="center"/>
    </xf>
    <xf numFmtId="256" fontId="75" fillId="0" borderId="6">
      <alignment horizontal="right" vertical="center"/>
    </xf>
    <xf numFmtId="256" fontId="75" fillId="0" borderId="6">
      <alignment horizontal="right" vertical="center"/>
    </xf>
    <xf numFmtId="256" fontId="75" fillId="0" borderId="6">
      <alignment horizontal="right" vertical="center"/>
    </xf>
    <xf numFmtId="256" fontId="75" fillId="0" borderId="6">
      <alignment horizontal="right" vertical="center"/>
    </xf>
    <xf numFmtId="256" fontId="75" fillId="0" borderId="6">
      <alignment horizontal="right" vertical="center"/>
    </xf>
    <xf numFmtId="256" fontId="75" fillId="0" borderId="6">
      <alignment horizontal="right" vertical="center"/>
    </xf>
    <xf numFmtId="256" fontId="75" fillId="0" borderId="6">
      <alignment horizontal="right" vertical="center"/>
    </xf>
    <xf numFmtId="256" fontId="75" fillId="0" borderId="6">
      <alignment horizontal="right" vertical="center"/>
    </xf>
    <xf numFmtId="256" fontId="75" fillId="0" borderId="6">
      <alignment horizontal="right" vertical="center"/>
    </xf>
    <xf numFmtId="256" fontId="75" fillId="0" borderId="6">
      <alignment horizontal="right" vertical="center"/>
    </xf>
    <xf numFmtId="256" fontId="75" fillId="0" borderId="6">
      <alignment horizontal="right" vertical="center"/>
    </xf>
    <xf numFmtId="256" fontId="75" fillId="0" borderId="6">
      <alignment horizontal="right" vertical="center"/>
    </xf>
    <xf numFmtId="256" fontId="75" fillId="0" borderId="6">
      <alignment horizontal="right" vertical="center"/>
    </xf>
    <xf numFmtId="256" fontId="75" fillId="0" borderId="6">
      <alignment horizontal="right" vertical="center"/>
    </xf>
    <xf numFmtId="256" fontId="75" fillId="0" borderId="6">
      <alignment horizontal="right" vertical="center"/>
    </xf>
    <xf numFmtId="256" fontId="75" fillId="0" borderId="6">
      <alignment horizontal="right" vertical="center"/>
    </xf>
    <xf numFmtId="256" fontId="75" fillId="0" borderId="6">
      <alignment horizontal="right" vertical="center"/>
    </xf>
    <xf numFmtId="256" fontId="75" fillId="0" borderId="6">
      <alignment horizontal="right" vertical="center"/>
    </xf>
    <xf numFmtId="256" fontId="75" fillId="0" borderId="6">
      <alignment horizontal="right" vertical="center"/>
    </xf>
    <xf numFmtId="265" fontId="22" fillId="0" borderId="6">
      <alignment horizontal="right" vertical="center"/>
    </xf>
    <xf numFmtId="265" fontId="22" fillId="0" borderId="6">
      <alignment horizontal="right" vertical="center"/>
    </xf>
    <xf numFmtId="265" fontId="22" fillId="0" borderId="6">
      <alignment horizontal="right" vertical="center"/>
    </xf>
    <xf numFmtId="265" fontId="22" fillId="0" borderId="6">
      <alignment horizontal="right" vertical="center"/>
    </xf>
    <xf numFmtId="258" fontId="68" fillId="0" borderId="6">
      <alignment horizontal="right" vertical="center"/>
    </xf>
    <xf numFmtId="258" fontId="68" fillId="0" borderId="6">
      <alignment horizontal="right" vertical="center"/>
    </xf>
    <xf numFmtId="258" fontId="68" fillId="0" borderId="6">
      <alignment horizontal="right" vertical="center"/>
    </xf>
    <xf numFmtId="258" fontId="68" fillId="0" borderId="6">
      <alignment horizontal="right" vertical="center"/>
    </xf>
    <xf numFmtId="258" fontId="68" fillId="0" borderId="6">
      <alignment horizontal="right" vertical="center"/>
    </xf>
    <xf numFmtId="258" fontId="68" fillId="0" borderId="6">
      <alignment horizontal="right" vertical="center"/>
    </xf>
    <xf numFmtId="258" fontId="68" fillId="0" borderId="6">
      <alignment horizontal="right" vertical="center"/>
    </xf>
    <xf numFmtId="258" fontId="68" fillId="0" borderId="6">
      <alignment horizontal="right" vertical="center"/>
    </xf>
    <xf numFmtId="258" fontId="68" fillId="0" borderId="6">
      <alignment horizontal="right" vertical="center"/>
    </xf>
    <xf numFmtId="258" fontId="68" fillId="0" borderId="6">
      <alignment horizontal="right" vertical="center"/>
    </xf>
    <xf numFmtId="258" fontId="68" fillId="0" borderId="6">
      <alignment horizontal="right" vertical="center"/>
    </xf>
    <xf numFmtId="258" fontId="68" fillId="0" borderId="6">
      <alignment horizontal="right" vertical="center"/>
    </xf>
    <xf numFmtId="258" fontId="68" fillId="0" borderId="6">
      <alignment horizontal="right" vertical="center"/>
    </xf>
    <xf numFmtId="258" fontId="68" fillId="0" borderId="6">
      <alignment horizontal="right" vertical="center"/>
    </xf>
    <xf numFmtId="258" fontId="68" fillId="0" borderId="6">
      <alignment horizontal="right" vertical="center"/>
    </xf>
    <xf numFmtId="258" fontId="68" fillId="0" borderId="6">
      <alignment horizontal="right" vertical="center"/>
    </xf>
    <xf numFmtId="258" fontId="68" fillId="0" borderId="6">
      <alignment horizontal="right" vertical="center"/>
    </xf>
    <xf numFmtId="258" fontId="68" fillId="0" borderId="6">
      <alignment horizontal="right" vertical="center"/>
    </xf>
    <xf numFmtId="256" fontId="75" fillId="0" borderId="6">
      <alignment horizontal="right" vertical="center"/>
    </xf>
    <xf numFmtId="258" fontId="68" fillId="0" borderId="6">
      <alignment horizontal="right" vertical="center"/>
    </xf>
    <xf numFmtId="258" fontId="68" fillId="0" borderId="6">
      <alignment horizontal="right" vertical="center"/>
    </xf>
    <xf numFmtId="258" fontId="68" fillId="0" borderId="6">
      <alignment horizontal="right" vertical="center"/>
    </xf>
    <xf numFmtId="258" fontId="68" fillId="0" borderId="6">
      <alignment horizontal="right" vertical="center"/>
    </xf>
    <xf numFmtId="258" fontId="68" fillId="0" borderId="6">
      <alignment horizontal="right" vertical="center"/>
    </xf>
    <xf numFmtId="258" fontId="68" fillId="0" borderId="6">
      <alignment horizontal="right" vertical="center"/>
    </xf>
    <xf numFmtId="257" fontId="38" fillId="0" borderId="6">
      <alignment horizontal="right" vertical="center"/>
    </xf>
    <xf numFmtId="256" fontId="75" fillId="0" borderId="6">
      <alignment horizontal="right" vertical="center"/>
    </xf>
    <xf numFmtId="256" fontId="75" fillId="0" borderId="6">
      <alignment horizontal="right" vertical="center"/>
    </xf>
    <xf numFmtId="256" fontId="75" fillId="0" borderId="6">
      <alignment horizontal="right" vertical="center"/>
    </xf>
    <xf numFmtId="256" fontId="75" fillId="0" borderId="6">
      <alignment horizontal="right" vertical="center"/>
    </xf>
    <xf numFmtId="256" fontId="75" fillId="0" borderId="6">
      <alignment horizontal="right" vertical="center"/>
    </xf>
    <xf numFmtId="256" fontId="75" fillId="0" borderId="6">
      <alignment horizontal="right" vertical="center"/>
    </xf>
    <xf numFmtId="256" fontId="75" fillId="0" borderId="6">
      <alignment horizontal="right" vertical="center"/>
    </xf>
    <xf numFmtId="256" fontId="75" fillId="0" borderId="6">
      <alignment horizontal="right" vertical="center"/>
    </xf>
    <xf numFmtId="256" fontId="75" fillId="0" borderId="6">
      <alignment horizontal="right" vertical="center"/>
    </xf>
    <xf numFmtId="256" fontId="75" fillId="0" borderId="6">
      <alignment horizontal="right" vertical="center"/>
    </xf>
    <xf numFmtId="256" fontId="75" fillId="0" borderId="6">
      <alignment horizontal="right" vertical="center"/>
    </xf>
    <xf numFmtId="256" fontId="75" fillId="0" borderId="6">
      <alignment horizontal="right" vertical="center"/>
    </xf>
    <xf numFmtId="256" fontId="75" fillId="0" borderId="6">
      <alignment horizontal="right" vertical="center"/>
    </xf>
    <xf numFmtId="256" fontId="75" fillId="0" borderId="6">
      <alignment horizontal="right" vertical="center"/>
    </xf>
    <xf numFmtId="258" fontId="68" fillId="0" borderId="6">
      <alignment horizontal="right" vertical="center"/>
    </xf>
    <xf numFmtId="258" fontId="68" fillId="0" borderId="6">
      <alignment horizontal="right" vertical="center"/>
    </xf>
    <xf numFmtId="258" fontId="68" fillId="0" borderId="6">
      <alignment horizontal="right" vertical="center"/>
    </xf>
    <xf numFmtId="258" fontId="68" fillId="0" borderId="6">
      <alignment horizontal="right" vertical="center"/>
    </xf>
    <xf numFmtId="258" fontId="68" fillId="0" borderId="6">
      <alignment horizontal="right" vertical="center"/>
    </xf>
    <xf numFmtId="258" fontId="68" fillId="0" borderId="6">
      <alignment horizontal="right" vertical="center"/>
    </xf>
    <xf numFmtId="263" fontId="163" fillId="3" borderId="31" applyFont="0" applyFill="0" applyBorder="0"/>
    <xf numFmtId="248" fontId="22" fillId="0" borderId="6">
      <alignment horizontal="right" vertical="center"/>
    </xf>
    <xf numFmtId="248" fontId="22" fillId="0" borderId="6">
      <alignment horizontal="right" vertical="center"/>
    </xf>
    <xf numFmtId="248" fontId="22" fillId="0" borderId="6">
      <alignment horizontal="right" vertical="center"/>
    </xf>
    <xf numFmtId="248" fontId="22" fillId="0" borderId="6">
      <alignment horizontal="right" vertical="center"/>
    </xf>
    <xf numFmtId="248" fontId="22" fillId="0" borderId="6">
      <alignment horizontal="right" vertical="center"/>
    </xf>
    <xf numFmtId="248" fontId="22" fillId="0" borderId="6">
      <alignment horizontal="right" vertical="center"/>
    </xf>
    <xf numFmtId="245" fontId="162" fillId="0" borderId="6">
      <alignment horizontal="right" vertical="center"/>
    </xf>
    <xf numFmtId="245" fontId="162" fillId="0" borderId="6">
      <alignment horizontal="right" vertical="center"/>
    </xf>
    <xf numFmtId="245" fontId="162" fillId="0" borderId="6">
      <alignment horizontal="right" vertical="center"/>
    </xf>
    <xf numFmtId="245" fontId="162" fillId="0" borderId="6">
      <alignment horizontal="right" vertical="center"/>
    </xf>
    <xf numFmtId="245" fontId="162" fillId="0" borderId="6">
      <alignment horizontal="right" vertical="center"/>
    </xf>
    <xf numFmtId="245" fontId="162" fillId="0" borderId="6">
      <alignment horizontal="right" vertical="center"/>
    </xf>
    <xf numFmtId="245" fontId="162" fillId="0" borderId="6">
      <alignment horizontal="right" vertical="center"/>
    </xf>
    <xf numFmtId="256" fontId="75" fillId="0" borderId="6">
      <alignment horizontal="right" vertical="center"/>
    </xf>
    <xf numFmtId="256" fontId="75" fillId="0" borderId="6">
      <alignment horizontal="right" vertical="center"/>
    </xf>
    <xf numFmtId="256" fontId="75" fillId="0" borderId="6">
      <alignment horizontal="right" vertical="center"/>
    </xf>
    <xf numFmtId="256" fontId="75" fillId="0" borderId="6">
      <alignment horizontal="right" vertical="center"/>
    </xf>
    <xf numFmtId="256" fontId="75" fillId="0" borderId="6">
      <alignment horizontal="right" vertical="center"/>
    </xf>
    <xf numFmtId="256" fontId="75" fillId="0" borderId="6">
      <alignment horizontal="right" vertical="center"/>
    </xf>
    <xf numFmtId="256" fontId="75" fillId="0" borderId="6">
      <alignment horizontal="right" vertical="center"/>
    </xf>
    <xf numFmtId="264" fontId="22" fillId="0" borderId="6">
      <alignment horizontal="right" vertical="center"/>
    </xf>
    <xf numFmtId="264" fontId="22" fillId="0" borderId="6">
      <alignment horizontal="right" vertical="center"/>
    </xf>
    <xf numFmtId="264" fontId="22" fillId="0" borderId="6">
      <alignment horizontal="right" vertical="center"/>
    </xf>
    <xf numFmtId="264" fontId="22" fillId="0" borderId="6">
      <alignment horizontal="right" vertical="center"/>
    </xf>
    <xf numFmtId="264" fontId="22" fillId="0" borderId="6">
      <alignment horizontal="right" vertical="center"/>
    </xf>
    <xf numFmtId="264" fontId="22" fillId="0" borderId="6">
      <alignment horizontal="right" vertical="center"/>
    </xf>
    <xf numFmtId="264" fontId="22" fillId="0" borderId="6">
      <alignment horizontal="right" vertical="center"/>
    </xf>
    <xf numFmtId="263" fontId="163" fillId="3" borderId="31" applyFont="0" applyFill="0" applyBorder="0"/>
    <xf numFmtId="256" fontId="75" fillId="0" borderId="6">
      <alignment horizontal="right" vertical="center"/>
    </xf>
    <xf numFmtId="256" fontId="75" fillId="0" borderId="6">
      <alignment horizontal="right" vertical="center"/>
    </xf>
    <xf numFmtId="256" fontId="75" fillId="0" borderId="6">
      <alignment horizontal="right" vertical="center"/>
    </xf>
    <xf numFmtId="266" fontId="164" fillId="0" borderId="6">
      <alignment horizontal="right" vertical="center"/>
    </xf>
    <xf numFmtId="256" fontId="75" fillId="0" borderId="6">
      <alignment horizontal="right" vertical="center"/>
    </xf>
    <xf numFmtId="266" fontId="164" fillId="0" borderId="6">
      <alignment horizontal="right" vertical="center"/>
    </xf>
    <xf numFmtId="266" fontId="164" fillId="0" borderId="6">
      <alignment horizontal="right" vertical="center"/>
    </xf>
    <xf numFmtId="266" fontId="164" fillId="0" borderId="6">
      <alignment horizontal="right" vertical="center"/>
    </xf>
    <xf numFmtId="266" fontId="164" fillId="0" borderId="6">
      <alignment horizontal="right" vertical="center"/>
    </xf>
    <xf numFmtId="266" fontId="164" fillId="0" borderId="6">
      <alignment horizontal="right" vertical="center"/>
    </xf>
    <xf numFmtId="266" fontId="164" fillId="0" borderId="6">
      <alignment horizontal="right" vertical="center"/>
    </xf>
    <xf numFmtId="266" fontId="164" fillId="0" borderId="6">
      <alignment horizontal="right" vertical="center"/>
    </xf>
    <xf numFmtId="266" fontId="164" fillId="0" borderId="6">
      <alignment horizontal="right" vertical="center"/>
    </xf>
    <xf numFmtId="266" fontId="164" fillId="0" borderId="6">
      <alignment horizontal="right" vertical="center"/>
    </xf>
    <xf numFmtId="266" fontId="164" fillId="0" borderId="6">
      <alignment horizontal="right" vertical="center"/>
    </xf>
    <xf numFmtId="266" fontId="164" fillId="0" borderId="6">
      <alignment horizontal="right" vertical="center"/>
    </xf>
    <xf numFmtId="266" fontId="164" fillId="0" borderId="6">
      <alignment horizontal="right" vertical="center"/>
    </xf>
    <xf numFmtId="257" fontId="38" fillId="0" borderId="6">
      <alignment horizontal="right" vertical="center"/>
    </xf>
    <xf numFmtId="256" fontId="75" fillId="0" borderId="6">
      <alignment horizontal="right" vertical="center"/>
    </xf>
    <xf numFmtId="49" fontId="47" fillId="0" borderId="0" applyFill="0" applyBorder="0" applyAlignment="0"/>
    <xf numFmtId="0" fontId="10" fillId="0" borderId="0" applyFill="0" applyBorder="0" applyAlignment="0"/>
    <xf numFmtId="265" fontId="10" fillId="0" borderId="0" applyFill="0" applyBorder="0" applyAlignment="0"/>
    <xf numFmtId="170" fontId="75" fillId="0" borderId="6">
      <alignment horizontal="center"/>
    </xf>
    <xf numFmtId="267" fontId="165" fillId="0" borderId="6">
      <alignment horizontal="center"/>
    </xf>
    <xf numFmtId="170" fontId="75" fillId="0" borderId="6">
      <alignment horizontal="center"/>
    </xf>
    <xf numFmtId="268" fontId="166" fillId="0" borderId="0" applyNumberFormat="0" applyFont="0" applyFill="0" applyBorder="0" applyAlignment="0">
      <alignment horizontal="centerContinuous"/>
    </xf>
    <xf numFmtId="0" fontId="100" fillId="0" borderId="32"/>
    <xf numFmtId="0" fontId="167" fillId="0" borderId="32"/>
    <xf numFmtId="0" fontId="75" fillId="0" borderId="0" applyNumberFormat="0" applyFill="0" applyBorder="0" applyAlignment="0" applyProtection="0"/>
    <xf numFmtId="0" fontId="75" fillId="0" borderId="0" applyNumberFormat="0" applyFill="0" applyBorder="0" applyAlignment="0" applyProtection="0"/>
    <xf numFmtId="0" fontId="10" fillId="0" borderId="0" applyNumberFormat="0" applyFill="0" applyBorder="0" applyAlignment="0" applyProtection="0"/>
    <xf numFmtId="0" fontId="143" fillId="0" borderId="0" applyNumberFormat="0" applyFill="0" applyBorder="0" applyAlignment="0" applyProtection="0"/>
    <xf numFmtId="0" fontId="143" fillId="0" borderId="0" applyNumberFormat="0" applyFill="0" applyBorder="0" applyAlignment="0" applyProtection="0"/>
    <xf numFmtId="0" fontId="54" fillId="0" borderId="12" applyNumberFormat="0" applyBorder="0" applyAlignment="0"/>
    <xf numFmtId="0" fontId="168" fillId="0" borderId="11" applyNumberFormat="0" applyBorder="0" applyAlignment="0">
      <alignment horizontal="center"/>
    </xf>
    <xf numFmtId="3" fontId="169" fillId="0" borderId="19" applyNumberFormat="0" applyBorder="0" applyAlignment="0"/>
    <xf numFmtId="0" fontId="170" fillId="0" borderId="12">
      <alignment horizontal="center" vertical="center" wrapText="1"/>
    </xf>
    <xf numFmtId="0" fontId="171" fillId="0" borderId="0">
      <alignment horizontal="center"/>
    </xf>
    <xf numFmtId="40" fontId="8" fillId="0" borderId="0"/>
    <xf numFmtId="3" fontId="172" fillId="0" borderId="0" applyNumberFormat="0" applyFill="0" applyBorder="0" applyAlignment="0" applyProtection="0">
      <alignment horizontal="center" wrapText="1"/>
    </xf>
    <xf numFmtId="0" fontId="173" fillId="0" borderId="4" applyBorder="0" applyAlignment="0">
      <alignment horizontal="center" vertical="center"/>
    </xf>
    <xf numFmtId="0" fontId="174" fillId="0" borderId="0" applyNumberFormat="0" applyFill="0" applyBorder="0" applyAlignment="0" applyProtection="0">
      <alignment horizontal="centerContinuous"/>
    </xf>
    <xf numFmtId="0" fontId="103" fillId="0" borderId="33" applyNumberFormat="0" applyFill="0" applyBorder="0" applyAlignment="0" applyProtection="0">
      <alignment horizontal="center" vertical="center" wrapText="1"/>
    </xf>
    <xf numFmtId="0" fontId="175" fillId="0" borderId="0" applyNumberFormat="0" applyFill="0" applyBorder="0" applyAlignment="0" applyProtection="0"/>
    <xf numFmtId="3" fontId="176" fillId="0" borderId="10" applyNumberFormat="0" applyAlignment="0">
      <alignment horizontal="center" vertical="center"/>
    </xf>
    <xf numFmtId="3" fontId="177" fillId="0" borderId="12" applyNumberFormat="0" applyAlignment="0">
      <alignment horizontal="left" wrapText="1"/>
    </xf>
    <xf numFmtId="0" fontId="178" fillId="0" borderId="34" applyNumberFormat="0" applyBorder="0" applyAlignment="0">
      <alignment vertical="center"/>
    </xf>
    <xf numFmtId="0" fontId="10" fillId="0" borderId="15" applyNumberFormat="0" applyFont="0" applyFill="0" applyAlignment="0" applyProtection="0"/>
    <xf numFmtId="0" fontId="179" fillId="0" borderId="35" applyNumberFormat="0" applyAlignment="0">
      <alignment horizontal="center"/>
    </xf>
    <xf numFmtId="0" fontId="136" fillId="0" borderId="36">
      <alignment horizontal="center"/>
    </xf>
    <xf numFmtId="174" fontId="10" fillId="0" borderId="0" applyFont="0" applyFill="0" applyBorder="0" applyAlignment="0" applyProtection="0"/>
    <xf numFmtId="269" fontId="10" fillId="0" borderId="0" applyFont="0" applyFill="0" applyBorder="0" applyAlignment="0" applyProtection="0"/>
    <xf numFmtId="240" fontId="115" fillId="0" borderId="0" applyFont="0" applyFill="0" applyBorder="0" applyAlignment="0" applyProtection="0"/>
    <xf numFmtId="177" fontId="10" fillId="0" borderId="0" applyFont="0" applyFill="0" applyBorder="0" applyAlignment="0" applyProtection="0"/>
    <xf numFmtId="270" fontId="10" fillId="0" borderId="0" applyFont="0" applyFill="0" applyBorder="0" applyAlignment="0" applyProtection="0"/>
    <xf numFmtId="0" fontId="107" fillId="0" borderId="37">
      <alignment horizontal="center"/>
    </xf>
    <xf numFmtId="265" fontId="75" fillId="0" borderId="0"/>
    <xf numFmtId="271" fontId="98" fillId="0" borderId="0"/>
    <xf numFmtId="265" fontId="75" fillId="0" borderId="0"/>
    <xf numFmtId="272" fontId="75" fillId="0" borderId="1"/>
    <xf numFmtId="273" fontId="98" fillId="0" borderId="1"/>
    <xf numFmtId="272" fontId="75" fillId="0" borderId="1"/>
    <xf numFmtId="0" fontId="129" fillId="0" borderId="0"/>
    <xf numFmtId="3" fontId="75" fillId="0" borderId="0" applyNumberFormat="0" applyBorder="0" applyAlignment="0" applyProtection="0">
      <alignment horizontal="centerContinuous"/>
      <protection locked="0"/>
    </xf>
    <xf numFmtId="3" fontId="53" fillId="0" borderId="0">
      <protection locked="0"/>
    </xf>
    <xf numFmtId="0" fontId="129" fillId="0" borderId="0"/>
    <xf numFmtId="164" fontId="180" fillId="39" borderId="4">
      <alignment vertical="top"/>
    </xf>
    <xf numFmtId="0" fontId="181" fillId="40" borderId="1">
      <alignment horizontal="left" vertical="center"/>
    </xf>
    <xf numFmtId="165" fontId="182" fillId="41" borderId="4"/>
    <xf numFmtId="164" fontId="111" fillId="0" borderId="4">
      <alignment horizontal="left" vertical="top"/>
    </xf>
    <xf numFmtId="0" fontId="183" fillId="42" borderId="0">
      <alignment horizontal="left" vertical="center"/>
    </xf>
    <xf numFmtId="164" fontId="37" fillId="0" borderId="10">
      <alignment horizontal="left" vertical="top"/>
    </xf>
    <xf numFmtId="0" fontId="184" fillId="0" borderId="10">
      <alignment horizontal="left" vertical="center"/>
    </xf>
    <xf numFmtId="0" fontId="10" fillId="0" borderId="0" applyFont="0" applyFill="0" applyBorder="0" applyAlignment="0" applyProtection="0"/>
    <xf numFmtId="0" fontId="10" fillId="0" borderId="0" applyFont="0" applyFill="0" applyBorder="0" applyAlignment="0" applyProtection="0"/>
    <xf numFmtId="166" fontId="33" fillId="0" borderId="0" applyFont="0" applyFill="0" applyBorder="0" applyAlignment="0" applyProtection="0"/>
    <xf numFmtId="274" fontId="10" fillId="0" borderId="0" applyFont="0" applyFill="0" applyBorder="0" applyAlignment="0" applyProtection="0"/>
    <xf numFmtId="166" fontId="96" fillId="0" borderId="0" applyFont="0" applyFill="0" applyBorder="0" applyAlignment="0" applyProtection="0"/>
    <xf numFmtId="167" fontId="96" fillId="0" borderId="0" applyFont="0" applyFill="0" applyBorder="0" applyAlignment="0" applyProtection="0"/>
    <xf numFmtId="0" fontId="185" fillId="0" borderId="0" applyNumberFormat="0" applyFill="0" applyBorder="0" applyAlignment="0" applyProtection="0"/>
    <xf numFmtId="0" fontId="186" fillId="0" borderId="0" applyNumberFormat="0" applyFont="0" applyFill="0" applyBorder="0" applyProtection="0">
      <alignment horizontal="center" vertical="center" wrapText="1"/>
    </xf>
    <xf numFmtId="0" fontId="10" fillId="0" borderId="0" applyFont="0" applyFill="0" applyBorder="0" applyAlignment="0" applyProtection="0"/>
    <xf numFmtId="0" fontId="10" fillId="0" borderId="0" applyFont="0" applyFill="0" applyBorder="0" applyAlignment="0" applyProtection="0"/>
    <xf numFmtId="0" fontId="187" fillId="0" borderId="0" applyNumberFormat="0" applyFill="0" applyBorder="0" applyAlignment="0" applyProtection="0"/>
    <xf numFmtId="0" fontId="68" fillId="0" borderId="38" applyFont="0" applyBorder="0" applyAlignment="0">
      <alignment horizontal="center"/>
    </xf>
    <xf numFmtId="174" fontId="22" fillId="0" borderId="0" applyFont="0" applyFill="0" applyBorder="0" applyAlignment="0" applyProtection="0"/>
    <xf numFmtId="166" fontId="188" fillId="0" borderId="0" applyFont="0" applyFill="0" applyBorder="0" applyAlignment="0" applyProtection="0"/>
    <xf numFmtId="167" fontId="188" fillId="0" borderId="0" applyFont="0" applyFill="0" applyBorder="0" applyAlignment="0" applyProtection="0"/>
    <xf numFmtId="0" fontId="188" fillId="0" borderId="0"/>
    <xf numFmtId="0" fontId="189" fillId="0" borderId="0" applyFont="0" applyFill="0" applyBorder="0" applyAlignment="0" applyProtection="0"/>
    <xf numFmtId="0" fontId="189" fillId="0" borderId="0" applyFont="0" applyFill="0" applyBorder="0" applyAlignment="0" applyProtection="0"/>
    <xf numFmtId="0" fontId="2" fillId="0" borderId="0">
      <alignment vertical="center"/>
    </xf>
    <xf numFmtId="40" fontId="190" fillId="0" borderId="0" applyFont="0" applyFill="0" applyBorder="0" applyAlignment="0" applyProtection="0"/>
    <xf numFmtId="38" fontId="190" fillId="0" borderId="0" applyFont="0" applyFill="0" applyBorder="0" applyAlignment="0" applyProtection="0"/>
    <xf numFmtId="0" fontId="190" fillId="0" borderId="0" applyFont="0" applyFill="0" applyBorder="0" applyAlignment="0" applyProtection="0"/>
    <xf numFmtId="0" fontId="190" fillId="0" borderId="0" applyFont="0" applyFill="0" applyBorder="0" applyAlignment="0" applyProtection="0"/>
    <xf numFmtId="9" fontId="191" fillId="0" borderId="0" applyBorder="0" applyAlignment="0" applyProtection="0"/>
    <xf numFmtId="0" fontId="192" fillId="0" borderId="0"/>
    <xf numFmtId="0" fontId="193" fillId="0" borderId="14"/>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131" fillId="0" borderId="0" applyFont="0" applyFill="0" applyBorder="0" applyAlignment="0" applyProtection="0"/>
    <xf numFmtId="0" fontId="131" fillId="0" borderId="0" applyFont="0" applyFill="0" applyBorder="0" applyAlignment="0" applyProtection="0"/>
    <xf numFmtId="177" fontId="10" fillId="0" borderId="0" applyFont="0" applyFill="0" applyBorder="0" applyAlignment="0" applyProtection="0"/>
    <xf numFmtId="207" fontId="10" fillId="0" borderId="0" applyFont="0" applyFill="0" applyBorder="0" applyAlignment="0" applyProtection="0"/>
    <xf numFmtId="0" fontId="131" fillId="0" borderId="0"/>
    <xf numFmtId="0" fontId="194" fillId="0" borderId="0"/>
    <xf numFmtId="0" fontId="31" fillId="0" borderId="0"/>
    <xf numFmtId="174" fontId="85" fillId="0" borderId="0" applyFont="0" applyFill="0" applyBorder="0" applyAlignment="0" applyProtection="0"/>
    <xf numFmtId="175" fontId="85" fillId="0" borderId="0" applyFont="0" applyFill="0" applyBorder="0" applyAlignment="0" applyProtection="0"/>
    <xf numFmtId="43" fontId="10" fillId="0" borderId="0" applyFont="0" applyFill="0" applyBorder="0" applyAlignment="0" applyProtection="0"/>
    <xf numFmtId="41" fontId="10" fillId="0" borderId="0" applyFont="0" applyFill="0" applyBorder="0" applyAlignment="0" applyProtection="0"/>
    <xf numFmtId="0" fontId="10" fillId="0" borderId="0"/>
    <xf numFmtId="275" fontId="85" fillId="0" borderId="0" applyFont="0" applyFill="0" applyBorder="0" applyAlignment="0" applyProtection="0"/>
    <xf numFmtId="276" fontId="43" fillId="0" borderId="0" applyFont="0" applyFill="0" applyBorder="0" applyAlignment="0" applyProtection="0"/>
    <xf numFmtId="277" fontId="85" fillId="0" borderId="0" applyFont="0" applyFill="0" applyBorder="0" applyAlignment="0" applyProtection="0"/>
    <xf numFmtId="167" fontId="10" fillId="0" borderId="0" applyFont="0" applyFill="0" applyBorder="0" applyAlignment="0" applyProtection="0"/>
    <xf numFmtId="166" fontId="10" fillId="0" borderId="0" applyFont="0" applyFill="0" applyBorder="0" applyAlignment="0" applyProtection="0"/>
    <xf numFmtId="43" fontId="2" fillId="0" borderId="0" applyFont="0" applyFill="0" applyBorder="0" applyAlignment="0" applyProtection="0"/>
    <xf numFmtId="0" fontId="199" fillId="0" borderId="0"/>
    <xf numFmtId="3" fontId="2" fillId="0" borderId="0">
      <alignment vertical="center" wrapText="1"/>
    </xf>
  </cellStyleXfs>
  <cellXfs count="414">
    <xf numFmtId="0" fontId="0" fillId="0" borderId="0" xfId="0"/>
    <xf numFmtId="3" fontId="9" fillId="2" borderId="1" xfId="0" applyNumberFormat="1" applyFont="1" applyFill="1" applyBorder="1"/>
    <xf numFmtId="3" fontId="8" fillId="2" borderId="1" xfId="0" applyNumberFormat="1" applyFont="1" applyFill="1" applyBorder="1"/>
    <xf numFmtId="3" fontId="2" fillId="2" borderId="1" xfId="4" applyNumberFormat="1" applyFont="1" applyFill="1" applyBorder="1" applyAlignment="1">
      <alignment horizontal="right" wrapText="1"/>
    </xf>
    <xf numFmtId="3" fontId="9" fillId="2" borderId="1" xfId="0" applyNumberFormat="1" applyFont="1" applyFill="1" applyBorder="1" applyAlignment="1">
      <alignment wrapText="1"/>
    </xf>
    <xf numFmtId="3" fontId="2" fillId="2" borderId="0" xfId="0" applyNumberFormat="1" applyFont="1" applyFill="1" applyBorder="1"/>
    <xf numFmtId="3" fontId="13" fillId="2" borderId="0" xfId="0" applyNumberFormat="1" applyFont="1" applyFill="1" applyBorder="1"/>
    <xf numFmtId="3" fontId="2" fillId="2" borderId="1" xfId="0" applyNumberFormat="1" applyFont="1" applyFill="1" applyBorder="1" applyAlignment="1">
      <alignment horizontal="right" wrapText="1"/>
    </xf>
    <xf numFmtId="3" fontId="7" fillId="2" borderId="2" xfId="0" applyNumberFormat="1" applyFont="1" applyFill="1" applyBorder="1" applyAlignment="1"/>
    <xf numFmtId="3" fontId="16" fillId="2" borderId="0" xfId="0" applyNumberFormat="1" applyFont="1" applyFill="1" applyBorder="1"/>
    <xf numFmtId="3" fontId="16" fillId="2" borderId="3" xfId="0" applyNumberFormat="1" applyFont="1" applyFill="1" applyBorder="1"/>
    <xf numFmtId="3" fontId="12" fillId="2" borderId="0" xfId="0" applyNumberFormat="1" applyFont="1" applyFill="1" applyAlignment="1">
      <alignment wrapText="1"/>
    </xf>
    <xf numFmtId="3" fontId="2" fillId="2" borderId="0" xfId="0" applyNumberFormat="1" applyFont="1" applyFill="1" applyBorder="1" applyAlignment="1">
      <alignment wrapText="1"/>
    </xf>
    <xf numFmtId="0" fontId="10" fillId="2" borderId="0" xfId="0" applyFont="1" applyFill="1"/>
    <xf numFmtId="3" fontId="8" fillId="2" borderId="1" xfId="0" applyNumberFormat="1" applyFont="1" applyFill="1" applyBorder="1" applyAlignment="1">
      <alignment wrapText="1"/>
    </xf>
    <xf numFmtId="3" fontId="9" fillId="2" borderId="1" xfId="0" applyNumberFormat="1" applyFont="1" applyFill="1" applyBorder="1" applyAlignment="1">
      <alignment horizontal="center"/>
    </xf>
    <xf numFmtId="0" fontId="10" fillId="2" borderId="0" xfId="0" applyFont="1" applyFill="1" applyBorder="1"/>
    <xf numFmtId="3" fontId="9" fillId="2" borderId="1" xfId="0" applyNumberFormat="1" applyFont="1" applyFill="1" applyBorder="1" applyAlignment="1">
      <alignment horizontal="right" wrapText="1"/>
    </xf>
    <xf numFmtId="3" fontId="10" fillId="2" borderId="0" xfId="0" applyNumberFormat="1" applyFont="1" applyFill="1" applyBorder="1"/>
    <xf numFmtId="0" fontId="11" fillId="2" borderId="0" xfId="0" applyFont="1" applyFill="1" applyAlignment="1">
      <alignment horizontal="center" wrapText="1"/>
    </xf>
    <xf numFmtId="3" fontId="8" fillId="2" borderId="1" xfId="0" applyNumberFormat="1" applyFont="1" applyFill="1" applyBorder="1" applyAlignment="1">
      <alignment horizontal="center"/>
    </xf>
    <xf numFmtId="0" fontId="17" fillId="2" borderId="0" xfId="0" applyFont="1" applyFill="1" applyBorder="1"/>
    <xf numFmtId="3" fontId="2" fillId="2" borderId="0" xfId="0" applyNumberFormat="1" applyFont="1" applyFill="1" applyBorder="1" applyAlignment="1">
      <alignment horizontal="center"/>
    </xf>
    <xf numFmtId="0" fontId="14" fillId="2" borderId="0" xfId="0" applyFont="1" applyFill="1" applyAlignment="1">
      <alignment horizontal="center"/>
    </xf>
    <xf numFmtId="3" fontId="8" fillId="2" borderId="1" xfId="0" applyNumberFormat="1" applyFont="1" applyFill="1" applyBorder="1" applyAlignment="1">
      <alignment horizontal="center" wrapText="1"/>
    </xf>
    <xf numFmtId="3" fontId="8" fillId="2" borderId="1" xfId="0" applyNumberFormat="1" applyFont="1" applyFill="1" applyBorder="1" applyAlignment="1">
      <alignment horizontal="right" wrapText="1"/>
    </xf>
    <xf numFmtId="3" fontId="14" fillId="2" borderId="0" xfId="0" applyNumberFormat="1" applyFont="1" applyFill="1" applyBorder="1" applyAlignment="1">
      <alignment horizontal="center"/>
    </xf>
    <xf numFmtId="3" fontId="12" fillId="2" borderId="1" xfId="0" applyNumberFormat="1" applyFont="1" applyFill="1" applyBorder="1" applyAlignment="1">
      <alignment horizontal="left" wrapText="1"/>
    </xf>
    <xf numFmtId="3" fontId="12" fillId="2" borderId="1" xfId="0" applyNumberFormat="1" applyFont="1" applyFill="1" applyBorder="1" applyAlignment="1">
      <alignment wrapText="1"/>
    </xf>
    <xf numFmtId="3" fontId="12" fillId="2" borderId="1" xfId="4" applyNumberFormat="1" applyFont="1" applyFill="1" applyBorder="1" applyAlignment="1">
      <alignment horizontal="right" wrapText="1"/>
    </xf>
    <xf numFmtId="0" fontId="10" fillId="0" borderId="0" xfId="0" applyFont="1" applyFill="1" applyBorder="1"/>
    <xf numFmtId="3" fontId="9" fillId="0" borderId="1" xfId="0" applyNumberFormat="1" applyFont="1" applyFill="1" applyBorder="1" applyAlignment="1">
      <alignment wrapText="1"/>
    </xf>
    <xf numFmtId="0" fontId="9" fillId="2" borderId="1" xfId="0" applyFont="1" applyFill="1" applyBorder="1" applyAlignment="1">
      <alignment horizontal="center" vertical="center" wrapText="1"/>
    </xf>
    <xf numFmtId="3" fontId="9" fillId="2" borderId="5" xfId="0" applyNumberFormat="1" applyFont="1" applyFill="1" applyBorder="1" applyAlignment="1">
      <alignment horizontal="center"/>
    </xf>
    <xf numFmtId="3" fontId="9" fillId="2" borderId="5" xfId="0" applyNumberFormat="1" applyFont="1" applyFill="1" applyBorder="1" applyAlignment="1">
      <alignment wrapText="1"/>
    </xf>
    <xf numFmtId="3" fontId="2" fillId="0" borderId="0" xfId="2" applyFont="1">
      <alignment vertical="center" wrapText="1"/>
    </xf>
    <xf numFmtId="3" fontId="2" fillId="0" borderId="0" xfId="2" applyNumberFormat="1" applyFont="1">
      <alignment vertical="center" wrapText="1"/>
    </xf>
    <xf numFmtId="3" fontId="14" fillId="0" borderId="0" xfId="2" applyFont="1">
      <alignment vertical="center" wrapText="1"/>
    </xf>
    <xf numFmtId="1" fontId="11" fillId="0" borderId="0" xfId="3" applyNumberFormat="1" applyFont="1" applyAlignment="1">
      <alignment vertical="center"/>
    </xf>
    <xf numFmtId="1" fontId="6" fillId="0" borderId="0" xfId="2" applyNumberFormat="1" applyFont="1" applyAlignment="1">
      <alignment horizontal="center" vertical="center"/>
    </xf>
    <xf numFmtId="168" fontId="18" fillId="0" borderId="0" xfId="1" applyNumberFormat="1" applyFont="1" applyAlignment="1"/>
    <xf numFmtId="3" fontId="20" fillId="0" borderId="1" xfId="2" applyNumberFormat="1" applyFont="1" applyBorder="1" applyAlignment="1">
      <alignment horizontal="center" vertical="center" wrapText="1"/>
    </xf>
    <xf numFmtId="3" fontId="20" fillId="0" borderId="1" xfId="2" applyFont="1" applyBorder="1" applyAlignment="1">
      <alignment horizontal="center" vertical="center" wrapText="1"/>
    </xf>
    <xf numFmtId="3" fontId="3" fillId="0" borderId="0" xfId="2" applyFont="1">
      <alignment vertical="center" wrapText="1"/>
    </xf>
    <xf numFmtId="3" fontId="12" fillId="2" borderId="0" xfId="0" applyNumberFormat="1" applyFont="1" applyFill="1" applyBorder="1" applyAlignment="1">
      <alignment horizontal="left" wrapText="1"/>
    </xf>
    <xf numFmtId="3" fontId="2" fillId="2" borderId="1" xfId="0" applyNumberFormat="1" applyFont="1" applyFill="1" applyBorder="1" applyAlignment="1">
      <alignment horizontal="left" wrapText="1"/>
    </xf>
    <xf numFmtId="3" fontId="2" fillId="2" borderId="0" xfId="0" applyNumberFormat="1" applyFont="1" applyFill="1" applyBorder="1" applyAlignment="1">
      <alignment horizontal="left" wrapText="1"/>
    </xf>
    <xf numFmtId="3" fontId="2" fillId="2" borderId="1" xfId="0" applyNumberFormat="1" applyFont="1" applyFill="1" applyBorder="1" applyAlignment="1">
      <alignment wrapText="1"/>
    </xf>
    <xf numFmtId="3" fontId="2" fillId="2" borderId="1" xfId="4" applyNumberFormat="1" applyFont="1" applyFill="1" applyBorder="1" applyAlignment="1">
      <alignment wrapText="1"/>
    </xf>
    <xf numFmtId="3" fontId="2" fillId="2" borderId="0" xfId="0" applyNumberFormat="1" applyFont="1" applyFill="1" applyBorder="1" applyAlignment="1">
      <alignment horizontal="center" wrapText="1"/>
    </xf>
    <xf numFmtId="3" fontId="7" fillId="2" borderId="1" xfId="0" applyNumberFormat="1" applyFont="1" applyFill="1" applyBorder="1" applyAlignment="1">
      <alignment horizontal="left" wrapText="1"/>
    </xf>
    <xf numFmtId="3" fontId="7" fillId="2" borderId="1" xfId="0" applyNumberFormat="1" applyFont="1" applyFill="1" applyBorder="1" applyAlignment="1">
      <alignment horizontal="right" wrapText="1"/>
    </xf>
    <xf numFmtId="3" fontId="7" fillId="2" borderId="0" xfId="0" applyNumberFormat="1" applyFont="1" applyFill="1" applyBorder="1" applyAlignment="1">
      <alignment horizontal="center" wrapText="1"/>
    </xf>
    <xf numFmtId="3" fontId="2" fillId="2" borderId="1" xfId="0" applyNumberFormat="1" applyFont="1" applyFill="1" applyBorder="1" applyAlignment="1">
      <alignment horizontal="center" wrapText="1"/>
    </xf>
    <xf numFmtId="0" fontId="12" fillId="2" borderId="1" xfId="0" applyFont="1" applyFill="1" applyBorder="1" applyAlignment="1">
      <alignment horizontal="left" wrapText="1"/>
    </xf>
    <xf numFmtId="0" fontId="12" fillId="2" borderId="0" xfId="0" applyFont="1" applyFill="1" applyAlignment="1">
      <alignment wrapText="1"/>
    </xf>
    <xf numFmtId="0" fontId="2" fillId="2" borderId="1" xfId="0" applyFont="1" applyFill="1" applyBorder="1" applyAlignment="1">
      <alignment wrapText="1"/>
    </xf>
    <xf numFmtId="0" fontId="2" fillId="2" borderId="0" xfId="0" applyFont="1" applyFill="1" applyAlignment="1">
      <alignment wrapText="1"/>
    </xf>
    <xf numFmtId="0" fontId="12" fillId="2" borderId="1" xfId="0" applyFont="1" applyFill="1" applyBorder="1" applyAlignment="1">
      <alignment wrapText="1"/>
    </xf>
    <xf numFmtId="0" fontId="7" fillId="2" borderId="1" xfId="0" applyFont="1" applyFill="1" applyBorder="1" applyAlignment="1">
      <alignment wrapText="1"/>
    </xf>
    <xf numFmtId="3" fontId="7" fillId="2" borderId="1" xfId="0" applyNumberFormat="1" applyFont="1" applyFill="1" applyBorder="1" applyAlignment="1">
      <alignment wrapText="1"/>
    </xf>
    <xf numFmtId="0" fontId="2" fillId="2" borderId="0" xfId="0" applyFont="1" applyFill="1" applyBorder="1" applyAlignment="1">
      <alignment wrapText="1"/>
    </xf>
    <xf numFmtId="3" fontId="12" fillId="2" borderId="0" xfId="0" applyNumberFormat="1" applyFont="1" applyFill="1" applyBorder="1" applyAlignment="1">
      <alignment wrapText="1"/>
    </xf>
    <xf numFmtId="3" fontId="12" fillId="2" borderId="1" xfId="0" applyNumberFormat="1" applyFont="1" applyFill="1" applyBorder="1" applyAlignment="1">
      <alignment horizontal="right" wrapText="1"/>
    </xf>
    <xf numFmtId="3" fontId="12" fillId="2" borderId="1" xfId="0" applyNumberFormat="1" applyFont="1" applyFill="1" applyBorder="1" applyAlignment="1">
      <alignment horizontal="center" wrapText="1"/>
    </xf>
    <xf numFmtId="0" fontId="10" fillId="2" borderId="0" xfId="0" applyFont="1" applyFill="1" applyAlignment="1">
      <alignment wrapText="1"/>
    </xf>
    <xf numFmtId="3" fontId="8" fillId="0" borderId="1" xfId="2" applyFont="1" applyBorder="1" applyAlignment="1">
      <alignment horizontal="center" vertical="center" wrapText="1"/>
    </xf>
    <xf numFmtId="3" fontId="2" fillId="0" borderId="0" xfId="2" applyFont="1" applyAlignment="1">
      <alignment wrapText="1"/>
    </xf>
    <xf numFmtId="3" fontId="12" fillId="0" borderId="1" xfId="2" applyNumberFormat="1" applyFont="1" applyBorder="1" applyAlignment="1">
      <alignment wrapText="1"/>
    </xf>
    <xf numFmtId="3" fontId="12" fillId="0" borderId="0" xfId="2" applyFont="1" applyAlignment="1">
      <alignment wrapText="1"/>
    </xf>
    <xf numFmtId="3" fontId="2" fillId="0" borderId="1" xfId="2" applyFont="1" applyBorder="1" applyAlignment="1">
      <alignment horizontal="center" wrapText="1"/>
    </xf>
    <xf numFmtId="3" fontId="2" fillId="0" borderId="1" xfId="2" applyFont="1" applyBorder="1" applyAlignment="1">
      <alignment wrapText="1"/>
    </xf>
    <xf numFmtId="3" fontId="2" fillId="0" borderId="1" xfId="2" applyNumberFormat="1" applyFont="1" applyBorder="1" applyAlignment="1">
      <alignment wrapText="1"/>
    </xf>
    <xf numFmtId="3" fontId="12" fillId="0" borderId="1" xfId="2" applyFont="1" applyBorder="1" applyAlignment="1">
      <alignment wrapText="1"/>
    </xf>
    <xf numFmtId="3" fontId="20" fillId="0" borderId="0" xfId="2" applyFont="1">
      <alignment vertical="center" wrapText="1"/>
    </xf>
    <xf numFmtId="3" fontId="8" fillId="0" borderId="0" xfId="2" applyFont="1">
      <alignment vertical="center" wrapText="1"/>
    </xf>
    <xf numFmtId="3" fontId="8" fillId="0" borderId="1" xfId="2" applyNumberFormat="1" applyFont="1" applyBorder="1" applyAlignment="1">
      <alignment horizontal="center" vertical="center" wrapText="1"/>
    </xf>
    <xf numFmtId="3" fontId="9" fillId="0" borderId="1" xfId="2" applyFont="1" applyBorder="1" applyAlignment="1">
      <alignment horizontal="center" wrapText="1"/>
    </xf>
    <xf numFmtId="3" fontId="9" fillId="0" borderId="1" xfId="2" applyFont="1" applyBorder="1" applyAlignment="1">
      <alignment wrapText="1"/>
    </xf>
    <xf numFmtId="3" fontId="9" fillId="0" borderId="1" xfId="2" applyNumberFormat="1" applyFont="1" applyBorder="1" applyAlignment="1">
      <alignment wrapText="1"/>
    </xf>
    <xf numFmtId="3" fontId="9" fillId="0" borderId="0" xfId="2" applyFont="1" applyAlignment="1">
      <alignment wrapText="1"/>
    </xf>
    <xf numFmtId="3" fontId="8" fillId="0" borderId="1" xfId="2" applyNumberFormat="1" applyFont="1" applyBorder="1" applyAlignment="1">
      <alignment wrapText="1"/>
    </xf>
    <xf numFmtId="3" fontId="8" fillId="0" borderId="0" xfId="2" applyFont="1" applyAlignment="1">
      <alignment wrapText="1"/>
    </xf>
    <xf numFmtId="3" fontId="2" fillId="0" borderId="0" xfId="2" applyFont="1" applyFill="1" applyAlignment="1">
      <alignment wrapText="1"/>
    </xf>
    <xf numFmtId="3" fontId="20" fillId="0" borderId="0" xfId="2" applyFont="1" applyFill="1" applyAlignment="1">
      <alignment wrapText="1"/>
    </xf>
    <xf numFmtId="3" fontId="14" fillId="0" borderId="1" xfId="2" applyFont="1" applyFill="1" applyBorder="1" applyAlignment="1">
      <alignment horizontal="center" wrapText="1"/>
    </xf>
    <xf numFmtId="0" fontId="14" fillId="0" borderId="1" xfId="0" applyFont="1" applyBorder="1" applyAlignment="1">
      <alignment horizontal="left" wrapText="1"/>
    </xf>
    <xf numFmtId="3" fontId="9" fillId="0" borderId="1" xfId="2" applyNumberFormat="1" applyFont="1" applyFill="1" applyBorder="1" applyAlignment="1">
      <alignment wrapText="1"/>
    </xf>
    <xf numFmtId="3" fontId="8" fillId="0" borderId="1" xfId="2" applyFont="1" applyFill="1" applyBorder="1" applyAlignment="1">
      <alignment wrapText="1"/>
    </xf>
    <xf numFmtId="3" fontId="12" fillId="2" borderId="1" xfId="0" applyNumberFormat="1" applyFont="1" applyFill="1" applyBorder="1" applyAlignment="1">
      <alignment horizontal="center" vertical="center" wrapText="1"/>
    </xf>
    <xf numFmtId="3" fontId="12" fillId="0" borderId="1" xfId="0" applyNumberFormat="1" applyFont="1" applyFill="1" applyBorder="1" applyAlignment="1">
      <alignment horizontal="center" vertical="center" wrapText="1"/>
    </xf>
    <xf numFmtId="0" fontId="12" fillId="2" borderId="1" xfId="0" applyFont="1" applyFill="1" applyBorder="1" applyAlignment="1">
      <alignment horizontal="center" vertical="center" wrapText="1"/>
    </xf>
    <xf numFmtId="3" fontId="12" fillId="2" borderId="0" xfId="0" applyNumberFormat="1" applyFont="1" applyFill="1" applyBorder="1"/>
    <xf numFmtId="168" fontId="9" fillId="2" borderId="1" xfId="1" applyNumberFormat="1" applyFont="1" applyFill="1" applyBorder="1" applyAlignment="1">
      <alignment horizontal="center" wrapText="1"/>
    </xf>
    <xf numFmtId="168" fontId="8" fillId="2" borderId="1" xfId="1" applyNumberFormat="1" applyFont="1" applyFill="1" applyBorder="1" applyAlignment="1">
      <alignment horizontal="center" wrapText="1"/>
    </xf>
    <xf numFmtId="168" fontId="8" fillId="2" borderId="1" xfId="1" applyNumberFormat="1" applyFont="1" applyFill="1" applyBorder="1" applyAlignment="1">
      <alignment horizontal="right" wrapText="1"/>
    </xf>
    <xf numFmtId="3" fontId="8" fillId="2" borderId="1" xfId="1" applyNumberFormat="1" applyFont="1" applyFill="1" applyBorder="1" applyAlignment="1">
      <alignment horizontal="center" wrapText="1"/>
    </xf>
    <xf numFmtId="0" fontId="8" fillId="2" borderId="1" xfId="1" applyNumberFormat="1" applyFont="1" applyFill="1" applyBorder="1" applyAlignment="1">
      <alignment horizontal="left" wrapText="1"/>
    </xf>
    <xf numFmtId="0" fontId="8" fillId="2" borderId="1" xfId="1" applyNumberFormat="1" applyFont="1" applyFill="1" applyBorder="1" applyAlignment="1">
      <alignment wrapText="1"/>
    </xf>
    <xf numFmtId="3" fontId="9" fillId="2" borderId="1" xfId="1" applyNumberFormat="1" applyFont="1" applyFill="1" applyBorder="1" applyAlignment="1">
      <alignment horizontal="center" wrapText="1"/>
    </xf>
    <xf numFmtId="0" fontId="9" fillId="2" borderId="1" xfId="1" applyNumberFormat="1" applyFont="1" applyFill="1" applyBorder="1" applyAlignment="1">
      <alignment wrapText="1"/>
    </xf>
    <xf numFmtId="168" fontId="9" fillId="2" borderId="1" xfId="1" applyNumberFormat="1" applyFont="1" applyFill="1" applyBorder="1" applyAlignment="1">
      <alignment horizontal="right" wrapText="1"/>
    </xf>
    <xf numFmtId="3" fontId="15" fillId="2" borderId="1" xfId="1" applyNumberFormat="1" applyFont="1" applyFill="1" applyBorder="1" applyAlignment="1">
      <alignment horizontal="center" wrapText="1"/>
    </xf>
    <xf numFmtId="0" fontId="15" fillId="2" borderId="1" xfId="1" applyNumberFormat="1" applyFont="1" applyFill="1" applyBorder="1" applyAlignment="1">
      <alignment wrapText="1"/>
    </xf>
    <xf numFmtId="168" fontId="15" fillId="2" borderId="1" xfId="1" applyNumberFormat="1" applyFont="1" applyFill="1" applyBorder="1" applyAlignment="1">
      <alignment horizontal="right" wrapText="1"/>
    </xf>
    <xf numFmtId="0" fontId="9" fillId="2" borderId="1" xfId="1" applyNumberFormat="1" applyFont="1" applyFill="1" applyBorder="1" applyAlignment="1">
      <alignment horizontal="justify" wrapText="1"/>
    </xf>
    <xf numFmtId="0" fontId="9" fillId="2" borderId="1" xfId="1" applyNumberFormat="1" applyFont="1" applyFill="1" applyBorder="1" applyAlignment="1">
      <alignment horizontal="left" wrapText="1"/>
    </xf>
    <xf numFmtId="37" fontId="8" fillId="2" borderId="1" xfId="1" applyNumberFormat="1" applyFont="1" applyFill="1" applyBorder="1" applyAlignment="1">
      <alignment horizontal="center" vertical="center" wrapText="1"/>
    </xf>
    <xf numFmtId="37" fontId="20" fillId="2" borderId="1" xfId="1" applyNumberFormat="1" applyFont="1" applyFill="1" applyBorder="1" applyAlignment="1">
      <alignment horizontal="center" vertical="center" wrapText="1"/>
    </xf>
    <xf numFmtId="168" fontId="2" fillId="2" borderId="0" xfId="1" applyNumberFormat="1" applyFont="1" applyFill="1"/>
    <xf numFmtId="168" fontId="12" fillId="2" borderId="0" xfId="1" applyNumberFormat="1" applyFont="1" applyFill="1"/>
    <xf numFmtId="0" fontId="8" fillId="2" borderId="1" xfId="1" applyNumberFormat="1" applyFont="1" applyFill="1" applyBorder="1" applyAlignment="1">
      <alignment horizontal="center" vertical="center" wrapText="1"/>
    </xf>
    <xf numFmtId="0" fontId="8" fillId="2" borderId="5" xfId="1" applyNumberFormat="1" applyFont="1" applyFill="1" applyBorder="1" applyAlignment="1">
      <alignment horizontal="center" vertical="center" wrapText="1"/>
    </xf>
    <xf numFmtId="0" fontId="8" fillId="2" borderId="1" xfId="1" applyNumberFormat="1" applyFont="1" applyFill="1" applyBorder="1" applyAlignment="1">
      <alignment horizontal="center" wrapText="1"/>
    </xf>
    <xf numFmtId="168" fontId="12" fillId="2" borderId="0" xfId="1" applyNumberFormat="1" applyFont="1" applyFill="1" applyAlignment="1">
      <alignment wrapText="1"/>
    </xf>
    <xf numFmtId="0" fontId="9" fillId="2" borderId="1" xfId="1" applyNumberFormat="1" applyFont="1" applyFill="1" applyBorder="1" applyAlignment="1">
      <alignment horizontal="center" wrapText="1"/>
    </xf>
    <xf numFmtId="168" fontId="2" fillId="2" borderId="0" xfId="1" applyNumberFormat="1" applyFont="1" applyFill="1" applyAlignment="1">
      <alignment wrapText="1"/>
    </xf>
    <xf numFmtId="3" fontId="9" fillId="2" borderId="1" xfId="1" applyNumberFormat="1" applyFont="1" applyFill="1" applyBorder="1" applyAlignment="1">
      <alignment horizontal="right" wrapText="1"/>
    </xf>
    <xf numFmtId="3" fontId="15" fillId="2" borderId="1" xfId="1" applyNumberFormat="1" applyFont="1" applyFill="1" applyBorder="1" applyAlignment="1">
      <alignment horizontal="right" wrapText="1"/>
    </xf>
    <xf numFmtId="168" fontId="2" fillId="2" borderId="0" xfId="1" applyNumberFormat="1" applyFont="1" applyFill="1" applyBorder="1"/>
    <xf numFmtId="168" fontId="6" fillId="2" borderId="0" xfId="1" applyNumberFormat="1" applyFont="1" applyFill="1"/>
    <xf numFmtId="3" fontId="8" fillId="2" borderId="1" xfId="1" applyNumberFormat="1" applyFont="1" applyFill="1" applyBorder="1" applyAlignment="1">
      <alignment horizontal="right" wrapText="1"/>
    </xf>
    <xf numFmtId="168" fontId="12" fillId="2" borderId="0" xfId="1" applyNumberFormat="1" applyFont="1" applyFill="1" applyAlignment="1">
      <alignment vertical="center"/>
    </xf>
    <xf numFmtId="37" fontId="20" fillId="2" borderId="0" xfId="1" applyNumberFormat="1" applyFont="1" applyFill="1" applyAlignment="1">
      <alignment horizontal="center" vertical="center"/>
    </xf>
    <xf numFmtId="168" fontId="7" fillId="2" borderId="0" xfId="1" applyNumberFormat="1" applyFont="1" applyFill="1"/>
    <xf numFmtId="1" fontId="25" fillId="0" borderId="0" xfId="17" applyNumberFormat="1" applyFont="1" applyFill="1" applyBorder="1" applyAlignment="1">
      <alignment vertical="center" wrapText="1"/>
    </xf>
    <xf numFmtId="3" fontId="27" fillId="0" borderId="0" xfId="17" applyNumberFormat="1" applyFont="1" applyFill="1" applyBorder="1" applyAlignment="1">
      <alignment horizontal="center" vertical="center" wrapText="1"/>
    </xf>
    <xf numFmtId="49" fontId="6" fillId="0" borderId="1" xfId="17" applyNumberFormat="1" applyFont="1" applyFill="1" applyBorder="1" applyAlignment="1">
      <alignment horizontal="center" vertical="center" wrapText="1"/>
    </xf>
    <xf numFmtId="1" fontId="6" fillId="0" borderId="1" xfId="17" applyNumberFormat="1" applyFont="1" applyFill="1" applyBorder="1" applyAlignment="1">
      <alignment horizontal="center" vertical="center" wrapText="1"/>
    </xf>
    <xf numFmtId="3" fontId="27" fillId="0" borderId="1" xfId="17" quotePrefix="1" applyNumberFormat="1" applyFont="1" applyFill="1" applyBorder="1" applyAlignment="1">
      <alignment horizontal="center" vertical="center" wrapText="1"/>
    </xf>
    <xf numFmtId="168" fontId="6" fillId="0" borderId="1" xfId="18" quotePrefix="1" applyNumberFormat="1" applyFont="1" applyFill="1" applyBorder="1" applyAlignment="1">
      <alignment horizontal="center" vertical="center" wrapText="1"/>
    </xf>
    <xf numFmtId="1" fontId="27" fillId="0" borderId="0" xfId="17" applyNumberFormat="1" applyFont="1" applyFill="1" applyBorder="1" applyAlignment="1">
      <alignment vertical="center" wrapText="1"/>
    </xf>
    <xf numFmtId="1" fontId="27" fillId="0" borderId="0" xfId="17" applyNumberFormat="1" applyFont="1" applyFill="1" applyBorder="1" applyAlignment="1">
      <alignment horizontal="center" vertical="center" wrapText="1"/>
    </xf>
    <xf numFmtId="49" fontId="27" fillId="0" borderId="0" xfId="17" applyNumberFormat="1" applyFont="1" applyFill="1" applyBorder="1" applyAlignment="1">
      <alignment horizontal="center" vertical="center" wrapText="1"/>
    </xf>
    <xf numFmtId="3" fontId="27" fillId="0" borderId="0" xfId="17" applyNumberFormat="1" applyFont="1" applyFill="1" applyBorder="1" applyAlignment="1">
      <alignment horizontal="right" vertical="center" wrapText="1"/>
    </xf>
    <xf numFmtId="1" fontId="27" fillId="0" borderId="0" xfId="17" applyNumberFormat="1" applyFont="1" applyFill="1" applyBorder="1" applyAlignment="1">
      <alignment horizontal="right" vertical="center" wrapText="1"/>
    </xf>
    <xf numFmtId="1" fontId="25" fillId="0" borderId="0" xfId="17" applyNumberFormat="1" applyFont="1" applyFill="1" applyAlignment="1">
      <alignment vertical="center"/>
    </xf>
    <xf numFmtId="1" fontId="27" fillId="0" borderId="0" xfId="17" applyNumberFormat="1" applyFont="1" applyFill="1" applyAlignment="1">
      <alignment vertical="center" wrapText="1"/>
    </xf>
    <xf numFmtId="3" fontId="27" fillId="0" borderId="1" xfId="17" applyNumberFormat="1" applyFont="1" applyFill="1" applyBorder="1" applyAlignment="1">
      <alignment horizontal="center" vertical="center" wrapText="1"/>
    </xf>
    <xf numFmtId="3" fontId="6" fillId="0" borderId="1" xfId="17" applyNumberFormat="1" applyFont="1" applyFill="1" applyBorder="1" applyAlignment="1">
      <alignment horizontal="center" vertical="center" wrapText="1"/>
    </xf>
    <xf numFmtId="260" fontId="6" fillId="0" borderId="1" xfId="1460" applyNumberFormat="1" applyFont="1" applyFill="1" applyBorder="1" applyAlignment="1">
      <alignment horizontal="center" vertical="center" wrapText="1"/>
    </xf>
    <xf numFmtId="1" fontId="27" fillId="0" borderId="1" xfId="17" applyNumberFormat="1" applyFont="1" applyFill="1" applyBorder="1" applyAlignment="1">
      <alignment horizontal="center" vertical="center" wrapText="1"/>
    </xf>
    <xf numFmtId="3" fontId="6" fillId="0" borderId="0" xfId="17" applyNumberFormat="1" applyFont="1" applyFill="1" applyBorder="1" applyAlignment="1">
      <alignment horizontal="center" vertical="center" wrapText="1"/>
    </xf>
    <xf numFmtId="3" fontId="6" fillId="0" borderId="0" xfId="1753" applyNumberFormat="1" applyFont="1" applyFill="1" applyAlignment="1">
      <alignment vertical="center" wrapText="1"/>
    </xf>
    <xf numFmtId="1" fontId="28" fillId="0" borderId="0" xfId="17" applyNumberFormat="1" applyFont="1" applyFill="1" applyAlignment="1">
      <alignment vertical="center"/>
    </xf>
    <xf numFmtId="3" fontId="27" fillId="0" borderId="0" xfId="17" applyNumberFormat="1" applyFont="1" applyFill="1" applyBorder="1" applyAlignment="1">
      <alignment vertical="center" wrapText="1"/>
    </xf>
    <xf numFmtId="1" fontId="27" fillId="0" borderId="0" xfId="17" applyNumberFormat="1" applyFont="1" applyFill="1" applyAlignment="1">
      <alignment vertical="center"/>
    </xf>
    <xf numFmtId="3" fontId="6" fillId="0" borderId="0" xfId="17" applyNumberFormat="1" applyFont="1" applyFill="1" applyBorder="1" applyAlignment="1">
      <alignment vertical="center" wrapText="1"/>
    </xf>
    <xf numFmtId="3" fontId="198" fillId="0" borderId="0" xfId="17" applyNumberFormat="1" applyFont="1" applyFill="1" applyBorder="1" applyAlignment="1">
      <alignment vertical="center" wrapText="1"/>
    </xf>
    <xf numFmtId="1" fontId="198" fillId="0" borderId="0" xfId="17" applyNumberFormat="1" applyFont="1" applyFill="1" applyAlignment="1">
      <alignment vertical="center"/>
    </xf>
    <xf numFmtId="1" fontId="6" fillId="0" borderId="0" xfId="17" applyNumberFormat="1" applyFont="1" applyFill="1" applyBorder="1" applyAlignment="1">
      <alignment vertical="center"/>
    </xf>
    <xf numFmtId="1" fontId="6" fillId="0" borderId="0" xfId="17" applyNumberFormat="1" applyFont="1" applyFill="1" applyAlignment="1">
      <alignment vertical="center"/>
    </xf>
    <xf numFmtId="1" fontId="6" fillId="0" borderId="0" xfId="17" applyNumberFormat="1" applyFont="1" applyFill="1" applyBorder="1" applyAlignment="1">
      <alignment vertical="center" wrapText="1"/>
    </xf>
    <xf numFmtId="0" fontId="27" fillId="0" borderId="0" xfId="1753" applyFont="1" applyFill="1" applyAlignment="1">
      <alignment vertical="center" wrapText="1"/>
    </xf>
    <xf numFmtId="168" fontId="6" fillId="0" borderId="0" xfId="1461" applyNumberFormat="1" applyFont="1" applyFill="1" applyAlignment="1">
      <alignment vertical="center"/>
    </xf>
    <xf numFmtId="3" fontId="27" fillId="0" borderId="0" xfId="17" applyNumberFormat="1" applyFont="1" applyFill="1" applyAlignment="1">
      <alignment vertical="center" wrapText="1"/>
    </xf>
    <xf numFmtId="1" fontId="6" fillId="0" borderId="0" xfId="17" applyNumberFormat="1" applyFont="1" applyFill="1" applyAlignment="1">
      <alignment horizontal="center" vertical="center"/>
    </xf>
    <xf numFmtId="1" fontId="27" fillId="0" borderId="0" xfId="17" applyNumberFormat="1" applyFont="1" applyFill="1" applyBorder="1" applyAlignment="1">
      <alignment vertical="center"/>
    </xf>
    <xf numFmtId="0" fontId="27" fillId="0" borderId="0" xfId="1847" applyFont="1" applyFill="1" applyAlignment="1">
      <alignment vertical="center" wrapText="1"/>
    </xf>
    <xf numFmtId="3" fontId="28" fillId="0" borderId="0" xfId="17" applyNumberFormat="1" applyFont="1" applyFill="1" applyAlignment="1">
      <alignment vertical="center" wrapText="1"/>
    </xf>
    <xf numFmtId="3" fontId="27" fillId="0" borderId="0" xfId="1753" applyNumberFormat="1" applyFont="1" applyFill="1" applyAlignment="1">
      <alignment vertical="center" wrapText="1"/>
    </xf>
    <xf numFmtId="168" fontId="27" fillId="0" borderId="0" xfId="1461" applyNumberFormat="1" applyFont="1" applyFill="1" applyAlignment="1">
      <alignment vertical="center"/>
    </xf>
    <xf numFmtId="0" fontId="6" fillId="0" borderId="0" xfId="1753" applyFont="1" applyFill="1" applyAlignment="1">
      <alignment horizontal="center" vertical="center"/>
    </xf>
    <xf numFmtId="3" fontId="28" fillId="0" borderId="0" xfId="1753" applyNumberFormat="1" applyFont="1" applyFill="1" applyAlignment="1">
      <alignment vertical="center" wrapText="1"/>
    </xf>
    <xf numFmtId="49" fontId="27" fillId="0" borderId="0" xfId="17" applyNumberFormat="1" applyFont="1" applyFill="1" applyAlignment="1">
      <alignment horizontal="center" vertical="center"/>
    </xf>
    <xf numFmtId="1" fontId="27" fillId="0" borderId="0" xfId="17" applyNumberFormat="1" applyFont="1" applyFill="1" applyAlignment="1">
      <alignment horizontal="center" vertical="center" wrapText="1"/>
    </xf>
    <xf numFmtId="1" fontId="27" fillId="0" borderId="0" xfId="17" applyNumberFormat="1" applyFont="1" applyFill="1" applyAlignment="1">
      <alignment horizontal="right" vertical="center"/>
    </xf>
    <xf numFmtId="168" fontId="27" fillId="0" borderId="0" xfId="1461" applyNumberFormat="1" applyFont="1" applyFill="1" applyAlignment="1">
      <alignment horizontal="center" vertical="center"/>
    </xf>
    <xf numFmtId="1" fontId="27" fillId="0" borderId="5" xfId="17" applyNumberFormat="1" applyFont="1" applyFill="1" applyBorder="1" applyAlignment="1">
      <alignment horizontal="center" vertical="center" wrapText="1"/>
    </xf>
    <xf numFmtId="1" fontId="27" fillId="0" borderId="5" xfId="17" applyNumberFormat="1" applyFont="1" applyFill="1" applyBorder="1" applyAlignment="1">
      <alignment vertical="center" wrapText="1"/>
    </xf>
    <xf numFmtId="49" fontId="27" fillId="0" borderId="5" xfId="17" applyNumberFormat="1" applyFont="1" applyFill="1" applyBorder="1" applyAlignment="1">
      <alignment horizontal="center" vertical="center" wrapText="1"/>
    </xf>
    <xf numFmtId="3" fontId="27" fillId="0" borderId="5" xfId="17" applyNumberFormat="1" applyFont="1" applyFill="1" applyBorder="1" applyAlignment="1">
      <alignment horizontal="right" vertical="center" wrapText="1"/>
    </xf>
    <xf numFmtId="3" fontId="27" fillId="0" borderId="5" xfId="17" applyNumberFormat="1" applyFont="1" applyFill="1" applyBorder="1" applyAlignment="1">
      <alignment horizontal="center" vertical="center" wrapText="1"/>
    </xf>
    <xf numFmtId="1" fontId="27" fillId="0" borderId="5" xfId="17" applyNumberFormat="1" applyFont="1" applyFill="1" applyBorder="1" applyAlignment="1">
      <alignment horizontal="right" vertical="center" wrapText="1"/>
    </xf>
    <xf numFmtId="49" fontId="6" fillId="0" borderId="1" xfId="17" applyNumberFormat="1" applyFont="1" applyFill="1" applyBorder="1" applyAlignment="1">
      <alignment horizontal="center" vertical="center"/>
    </xf>
    <xf numFmtId="1" fontId="6" fillId="0" borderId="1" xfId="17" applyNumberFormat="1" applyFont="1" applyFill="1" applyBorder="1" applyAlignment="1">
      <alignment horizontal="left" vertical="center" wrapText="1"/>
    </xf>
    <xf numFmtId="168" fontId="6" fillId="0" borderId="1" xfId="18" applyNumberFormat="1" applyFont="1" applyFill="1" applyBorder="1" applyAlignment="1">
      <alignment horizontal="right" vertical="center" wrapText="1"/>
    </xf>
    <xf numFmtId="49" fontId="27" fillId="0" borderId="1" xfId="17" applyNumberFormat="1" applyFont="1" applyFill="1" applyBorder="1" applyAlignment="1">
      <alignment horizontal="center" vertical="center"/>
    </xf>
    <xf numFmtId="1" fontId="27" fillId="0" borderId="1" xfId="17" applyNumberFormat="1" applyFont="1" applyFill="1" applyBorder="1" applyAlignment="1">
      <alignment horizontal="left" vertical="center" wrapText="1"/>
    </xf>
    <xf numFmtId="168" fontId="27" fillId="0" borderId="1" xfId="18" applyNumberFormat="1" applyFont="1" applyFill="1" applyBorder="1" applyAlignment="1">
      <alignment horizontal="right" vertical="center" wrapText="1"/>
    </xf>
    <xf numFmtId="168" fontId="27" fillId="0" borderId="1" xfId="18" applyNumberFormat="1" applyFont="1" applyFill="1" applyBorder="1" applyAlignment="1">
      <alignment horizontal="center" vertical="center" wrapText="1"/>
    </xf>
    <xf numFmtId="168" fontId="27" fillId="0" borderId="1" xfId="19" applyNumberFormat="1" applyFont="1" applyFill="1" applyBorder="1" applyAlignment="1">
      <alignment horizontal="right" vertical="center"/>
    </xf>
    <xf numFmtId="168" fontId="27" fillId="0" borderId="1" xfId="18" quotePrefix="1" applyNumberFormat="1" applyFont="1" applyFill="1" applyBorder="1" applyAlignment="1">
      <alignment horizontal="center" vertical="center" wrapText="1"/>
    </xf>
    <xf numFmtId="49" fontId="27" fillId="0" borderId="1" xfId="17" applyNumberFormat="1" applyFont="1" applyFill="1" applyBorder="1" applyAlignment="1">
      <alignment horizontal="center" vertical="center" wrapText="1"/>
    </xf>
    <xf numFmtId="1" fontId="27" fillId="0" borderId="1" xfId="20" applyNumberFormat="1" applyFont="1" applyFill="1" applyBorder="1" applyAlignment="1">
      <alignment horizontal="left" vertical="center" wrapText="1"/>
    </xf>
    <xf numFmtId="168" fontId="27" fillId="0" borderId="1" xfId="21" applyNumberFormat="1" applyFont="1" applyFill="1" applyBorder="1" applyAlignment="1">
      <alignment horizontal="center" vertical="center" wrapText="1"/>
    </xf>
    <xf numFmtId="168" fontId="27" fillId="0" borderId="1" xfId="22" applyNumberFormat="1" applyFont="1" applyFill="1" applyBorder="1" applyAlignment="1">
      <alignment horizontal="right" vertical="center" wrapText="1"/>
    </xf>
    <xf numFmtId="168" fontId="27" fillId="0" borderId="1" xfId="23" applyNumberFormat="1" applyFont="1" applyFill="1" applyBorder="1" applyAlignment="1">
      <alignment horizontal="left" vertical="center" wrapText="1"/>
    </xf>
    <xf numFmtId="1" fontId="6" fillId="0" borderId="1" xfId="20" applyNumberFormat="1" applyFont="1" applyFill="1" applyBorder="1" applyAlignment="1">
      <alignment horizontal="left" vertical="center" wrapText="1"/>
    </xf>
    <xf numFmtId="168" fontId="27" fillId="0" borderId="1" xfId="19" applyNumberFormat="1" applyFont="1" applyFill="1" applyBorder="1" applyAlignment="1">
      <alignment horizontal="right" vertical="center" wrapText="1"/>
    </xf>
    <xf numFmtId="0" fontId="27" fillId="0" borderId="1" xfId="17" applyNumberFormat="1" applyFont="1" applyFill="1" applyBorder="1" applyAlignment="1">
      <alignment horizontal="center" vertical="center"/>
    </xf>
    <xf numFmtId="1" fontId="27" fillId="0" borderId="1" xfId="17" quotePrefix="1" applyNumberFormat="1" applyFont="1" applyFill="1" applyBorder="1" applyAlignment="1">
      <alignment horizontal="left" vertical="center" wrapText="1"/>
    </xf>
    <xf numFmtId="168" fontId="27" fillId="0" borderId="1" xfId="24" applyNumberFormat="1" applyFont="1" applyFill="1" applyBorder="1" applyAlignment="1">
      <alignment horizontal="center" vertical="center" wrapText="1"/>
    </xf>
    <xf numFmtId="168" fontId="27" fillId="0" borderId="1" xfId="18" applyNumberFormat="1" applyFont="1" applyFill="1" applyBorder="1" applyAlignment="1">
      <alignment horizontal="right" vertical="center"/>
    </xf>
    <xf numFmtId="43" fontId="27" fillId="0" borderId="1" xfId="19" applyFont="1" applyFill="1" applyBorder="1" applyAlignment="1">
      <alignment horizontal="center" vertical="center" wrapText="1"/>
    </xf>
    <xf numFmtId="0" fontId="27" fillId="0" borderId="1" xfId="25" applyFont="1" applyFill="1" applyBorder="1" applyAlignment="1">
      <alignment horizontal="left" vertical="center" wrapText="1"/>
    </xf>
    <xf numFmtId="168" fontId="27" fillId="0" borderId="1" xfId="24" applyNumberFormat="1" applyFont="1" applyFill="1" applyBorder="1" applyAlignment="1">
      <alignment horizontal="left" vertical="center" wrapText="1"/>
    </xf>
    <xf numFmtId="0" fontId="27" fillId="0" borderId="1" xfId="26" applyFont="1" applyFill="1" applyBorder="1" applyAlignment="1">
      <alignment horizontal="center" vertical="center" wrapText="1"/>
    </xf>
    <xf numFmtId="168" fontId="27" fillId="0" borderId="1" xfId="23" applyNumberFormat="1" applyFont="1" applyFill="1" applyBorder="1" applyAlignment="1">
      <alignment horizontal="center" vertical="center" wrapText="1"/>
    </xf>
    <xf numFmtId="0" fontId="6" fillId="0" borderId="1" xfId="17" applyNumberFormat="1" applyFont="1" applyFill="1" applyBorder="1" applyAlignment="1">
      <alignment horizontal="center" vertical="center" wrapText="1"/>
    </xf>
    <xf numFmtId="168" fontId="6" fillId="0" borderId="1" xfId="1461" applyNumberFormat="1" applyFont="1" applyFill="1" applyBorder="1" applyAlignment="1">
      <alignment horizontal="center" vertical="center" wrapText="1"/>
    </xf>
    <xf numFmtId="49" fontId="6" fillId="0" borderId="1" xfId="17" quotePrefix="1" applyNumberFormat="1" applyFont="1" applyFill="1" applyBorder="1" applyAlignment="1">
      <alignment horizontal="center" vertical="center" wrapText="1"/>
    </xf>
    <xf numFmtId="168" fontId="6" fillId="0" borderId="1" xfId="1461" applyNumberFormat="1" applyFont="1" applyFill="1" applyBorder="1" applyAlignment="1">
      <alignment horizontal="right" vertical="center" wrapText="1"/>
    </xf>
    <xf numFmtId="0" fontId="27" fillId="0" borderId="1" xfId="17" applyNumberFormat="1" applyFont="1" applyFill="1" applyBorder="1" applyAlignment="1">
      <alignment horizontal="center" vertical="center" wrapText="1"/>
    </xf>
    <xf numFmtId="168" fontId="27" fillId="0" borderId="1" xfId="1461" applyNumberFormat="1" applyFont="1" applyFill="1" applyBorder="1" applyAlignment="1">
      <alignment vertical="center" wrapText="1"/>
    </xf>
    <xf numFmtId="168" fontId="27" fillId="0" borderId="1" xfId="1461" applyNumberFormat="1" applyFont="1" applyFill="1" applyBorder="1" applyAlignment="1">
      <alignment horizontal="center" vertical="center" wrapText="1"/>
    </xf>
    <xf numFmtId="168" fontId="27" fillId="0" borderId="1" xfId="1461" applyNumberFormat="1" applyFont="1" applyFill="1" applyBorder="1" applyAlignment="1">
      <alignment horizontal="right" vertical="center"/>
    </xf>
    <xf numFmtId="1" fontId="27" fillId="0" borderId="1" xfId="17" applyNumberFormat="1" applyFont="1" applyFill="1" applyBorder="1" applyAlignment="1">
      <alignment vertical="center" wrapText="1"/>
    </xf>
    <xf numFmtId="168" fontId="27" fillId="0" borderId="1" xfId="1753" applyNumberFormat="1" applyFont="1" applyFill="1" applyBorder="1" applyAlignment="1">
      <alignment horizontal="center" vertical="center" wrapText="1"/>
    </xf>
    <xf numFmtId="3" fontId="6" fillId="0" borderId="1" xfId="17" quotePrefix="1" applyNumberFormat="1" applyFont="1" applyFill="1" applyBorder="1" applyAlignment="1">
      <alignment horizontal="center" vertical="center" wrapText="1"/>
    </xf>
    <xf numFmtId="3" fontId="6" fillId="0" borderId="1" xfId="1753" applyNumberFormat="1" applyFont="1" applyFill="1" applyBorder="1" applyAlignment="1">
      <alignment horizontal="center" vertical="center" wrapText="1"/>
    </xf>
    <xf numFmtId="168" fontId="27" fillId="0" borderId="1" xfId="1467" applyNumberFormat="1" applyFont="1" applyFill="1" applyBorder="1" applyAlignment="1">
      <alignment horizontal="right" vertical="center"/>
    </xf>
    <xf numFmtId="168" fontId="27" fillId="0" borderId="1" xfId="1467" applyNumberFormat="1" applyFont="1" applyFill="1" applyBorder="1" applyAlignment="1">
      <alignment horizontal="center" vertical="center" wrapText="1"/>
    </xf>
    <xf numFmtId="1" fontId="27" fillId="0" borderId="1" xfId="17" applyNumberFormat="1" applyFont="1" applyFill="1" applyBorder="1" applyAlignment="1">
      <alignment horizontal="center" vertical="center"/>
    </xf>
    <xf numFmtId="0" fontId="27" fillId="0" borderId="1" xfId="1771" applyFont="1" applyFill="1" applyBorder="1" applyAlignment="1">
      <alignment horizontal="left" vertical="center" wrapText="1"/>
    </xf>
    <xf numFmtId="168" fontId="27" fillId="0" borderId="1" xfId="19" quotePrefix="1" applyNumberFormat="1" applyFont="1" applyFill="1" applyBorder="1" applyAlignment="1">
      <alignment horizontal="center" vertical="center" wrapText="1"/>
    </xf>
    <xf numFmtId="168" fontId="27" fillId="0" borderId="1" xfId="19" applyNumberFormat="1" applyFont="1" applyFill="1" applyBorder="1" applyAlignment="1">
      <alignment horizontal="center" vertical="center" wrapText="1"/>
    </xf>
    <xf numFmtId="3" fontId="27" fillId="0" borderId="1" xfId="17" applyNumberFormat="1" applyFont="1" applyFill="1" applyBorder="1" applyAlignment="1">
      <alignment horizontal="left" vertical="center" wrapText="1"/>
    </xf>
    <xf numFmtId="168" fontId="27" fillId="0" borderId="1" xfId="1461" quotePrefix="1" applyNumberFormat="1" applyFont="1" applyFill="1" applyBorder="1" applyAlignment="1">
      <alignment horizontal="center" vertical="center" wrapText="1"/>
    </xf>
    <xf numFmtId="3" fontId="27" fillId="0" borderId="1" xfId="1777" applyNumberFormat="1" applyFont="1" applyFill="1" applyBorder="1" applyAlignment="1">
      <alignment vertical="center" wrapText="1"/>
    </xf>
    <xf numFmtId="168" fontId="27" fillId="0" borderId="1" xfId="1461" quotePrefix="1" applyNumberFormat="1" applyFont="1" applyFill="1" applyBorder="1" applyAlignment="1">
      <alignment vertical="center" wrapText="1"/>
    </xf>
    <xf numFmtId="0" fontId="27" fillId="0" borderId="1" xfId="1753" applyFont="1" applyFill="1" applyBorder="1" applyAlignment="1">
      <alignment horizontal="left" vertical="center" wrapText="1"/>
    </xf>
    <xf numFmtId="0" fontId="27" fillId="0" borderId="1" xfId="1753" applyFont="1" applyFill="1" applyBorder="1" applyAlignment="1">
      <alignment horizontal="center" vertical="center" wrapText="1"/>
    </xf>
    <xf numFmtId="49" fontId="27" fillId="0" borderId="1" xfId="17" applyNumberFormat="1" applyFont="1" applyFill="1" applyBorder="1" applyAlignment="1">
      <alignment vertical="center" wrapText="1"/>
    </xf>
    <xf numFmtId="168" fontId="27" fillId="0" borderId="1" xfId="1461" applyNumberFormat="1" applyFont="1" applyFill="1" applyBorder="1" applyAlignment="1">
      <alignment horizontal="right" vertical="center" wrapText="1"/>
    </xf>
    <xf numFmtId="168" fontId="27" fillId="0" borderId="1" xfId="1306" applyNumberFormat="1" applyFont="1" applyFill="1" applyBorder="1" applyAlignment="1">
      <alignment horizontal="center" vertical="center" wrapText="1"/>
    </xf>
    <xf numFmtId="1" fontId="27" fillId="0" borderId="1" xfId="1753" applyNumberFormat="1" applyFont="1" applyFill="1" applyBorder="1" applyAlignment="1">
      <alignment horizontal="center" vertical="center" wrapText="1"/>
    </xf>
    <xf numFmtId="1" fontId="27" fillId="0" borderId="1" xfId="17" quotePrefix="1" applyNumberFormat="1" applyFont="1" applyFill="1" applyBorder="1" applyAlignment="1">
      <alignment vertical="center" wrapText="1"/>
    </xf>
    <xf numFmtId="168" fontId="6" fillId="0" borderId="1" xfId="1461" quotePrefix="1" applyNumberFormat="1" applyFont="1" applyFill="1" applyBorder="1" applyAlignment="1">
      <alignment horizontal="center" vertical="center" wrapText="1"/>
    </xf>
    <xf numFmtId="168" fontId="6" fillId="0" borderId="1" xfId="1461" applyNumberFormat="1" applyFont="1" applyFill="1" applyBorder="1" applyAlignment="1">
      <alignment vertical="center"/>
    </xf>
    <xf numFmtId="49" fontId="27" fillId="0" borderId="1" xfId="1753" applyNumberFormat="1" applyFont="1" applyFill="1" applyBorder="1" applyAlignment="1">
      <alignment vertical="center" wrapText="1"/>
    </xf>
    <xf numFmtId="49" fontId="27" fillId="0" borderId="1" xfId="1753" applyNumberFormat="1" applyFont="1" applyFill="1" applyBorder="1" applyAlignment="1">
      <alignment horizontal="center" vertical="center" wrapText="1"/>
    </xf>
    <xf numFmtId="3" fontId="27" fillId="0" borderId="1" xfId="1753" applyNumberFormat="1" applyFont="1" applyFill="1" applyBorder="1" applyAlignment="1">
      <alignment horizontal="center" vertical="center" wrapText="1"/>
    </xf>
    <xf numFmtId="168" fontId="27" fillId="0" borderId="1" xfId="1449" quotePrefix="1" applyNumberFormat="1" applyFont="1" applyFill="1" applyBorder="1" applyAlignment="1">
      <alignment horizontal="center" vertical="center" wrapText="1"/>
    </xf>
    <xf numFmtId="0" fontId="6" fillId="0" borderId="1" xfId="17" applyNumberFormat="1" applyFont="1" applyFill="1" applyBorder="1" applyAlignment="1">
      <alignment horizontal="center" vertical="center"/>
    </xf>
    <xf numFmtId="168" fontId="27" fillId="0" borderId="1" xfId="1449" applyNumberFormat="1" applyFont="1" applyFill="1" applyBorder="1" applyAlignment="1">
      <alignment horizontal="center" vertical="center" wrapText="1"/>
    </xf>
    <xf numFmtId="168" fontId="27" fillId="0" borderId="1" xfId="17" applyNumberFormat="1" applyFont="1" applyFill="1" applyBorder="1" applyAlignment="1">
      <alignment horizontal="right" vertical="center" wrapText="1"/>
    </xf>
    <xf numFmtId="1" fontId="27" fillId="0" borderId="1" xfId="17" applyNumberFormat="1" applyFont="1" applyFill="1" applyBorder="1" applyAlignment="1">
      <alignment horizontal="right" vertical="center" wrapText="1"/>
    </xf>
    <xf numFmtId="3" fontId="27" fillId="0" borderId="1" xfId="1881" applyNumberFormat="1" applyFont="1" applyFill="1" applyBorder="1" applyAlignment="1">
      <alignment horizontal="center" vertical="center" wrapText="1"/>
    </xf>
    <xf numFmtId="2" fontId="27" fillId="0" borderId="1" xfId="1753" applyNumberFormat="1" applyFont="1" applyFill="1" applyBorder="1" applyAlignment="1">
      <alignment vertical="center" wrapText="1"/>
    </xf>
    <xf numFmtId="2" fontId="27" fillId="0" borderId="1" xfId="1753" applyNumberFormat="1" applyFont="1" applyFill="1" applyBorder="1" applyAlignment="1">
      <alignment horizontal="center" vertical="center" wrapText="1"/>
    </xf>
    <xf numFmtId="168" fontId="27" fillId="0" borderId="1" xfId="1461" applyNumberFormat="1" applyFont="1" applyFill="1" applyBorder="1" applyAlignment="1">
      <alignment horizontal="center" vertical="center"/>
    </xf>
    <xf numFmtId="0" fontId="27" fillId="0" borderId="1" xfId="1883" applyFont="1" applyFill="1" applyBorder="1" applyAlignment="1">
      <alignment horizontal="left" vertical="center" wrapText="1"/>
    </xf>
    <xf numFmtId="168" fontId="27" fillId="0" borderId="1" xfId="1450" applyNumberFormat="1" applyFont="1" applyFill="1" applyBorder="1" applyAlignment="1">
      <alignment horizontal="center" vertical="center" wrapText="1"/>
    </xf>
    <xf numFmtId="168" fontId="27" fillId="0" borderId="1" xfId="1471" applyNumberFormat="1" applyFont="1" applyFill="1" applyBorder="1" applyAlignment="1">
      <alignment horizontal="center" vertical="center" wrapText="1"/>
    </xf>
    <xf numFmtId="168" fontId="27" fillId="0" borderId="1" xfId="2680" applyNumberFormat="1" applyFont="1" applyFill="1" applyBorder="1" applyAlignment="1">
      <alignment horizontal="center" vertical="center" wrapText="1"/>
    </xf>
    <xf numFmtId="0" fontId="27" fillId="0" borderId="1" xfId="1759" applyFont="1" applyFill="1" applyBorder="1" applyAlignment="1">
      <alignment horizontal="left" vertical="center" wrapText="1"/>
    </xf>
    <xf numFmtId="49" fontId="27" fillId="0" borderId="1" xfId="1461" applyNumberFormat="1" applyFont="1" applyFill="1" applyBorder="1" applyAlignment="1">
      <alignment vertical="center" wrapText="1"/>
    </xf>
    <xf numFmtId="3" fontId="27" fillId="0" borderId="1" xfId="1461" applyNumberFormat="1" applyFont="1" applyFill="1" applyBorder="1" applyAlignment="1">
      <alignment horizontal="center" vertical="center" wrapText="1"/>
    </xf>
    <xf numFmtId="49" fontId="27" fillId="0" borderId="1" xfId="1882" applyNumberFormat="1" applyFont="1" applyFill="1" applyBorder="1" applyAlignment="1">
      <alignment vertical="center" wrapText="1"/>
    </xf>
    <xf numFmtId="0" fontId="27" fillId="0" borderId="1" xfId="1882" applyFont="1" applyFill="1" applyBorder="1" applyAlignment="1">
      <alignment horizontal="center" vertical="center" wrapText="1"/>
    </xf>
    <xf numFmtId="49" fontId="27" fillId="0" borderId="1" xfId="17" quotePrefix="1" applyNumberFormat="1" applyFont="1" applyFill="1" applyBorder="1" applyAlignment="1">
      <alignment vertical="center" wrapText="1"/>
    </xf>
    <xf numFmtId="0" fontId="27" fillId="0" borderId="1" xfId="1709" applyFont="1" applyFill="1" applyBorder="1" applyAlignment="1">
      <alignment horizontal="center" vertical="center" wrapText="1"/>
    </xf>
    <xf numFmtId="168" fontId="27" fillId="0" borderId="1" xfId="19" applyNumberFormat="1" applyFont="1" applyFill="1" applyBorder="1" applyAlignment="1">
      <alignment vertical="center" wrapText="1"/>
    </xf>
    <xf numFmtId="49" fontId="27" fillId="0" borderId="1" xfId="1753" applyNumberFormat="1" applyFont="1" applyFill="1" applyBorder="1" applyAlignment="1">
      <alignment horizontal="left" vertical="center" wrapText="1" shrinkToFit="1"/>
    </xf>
    <xf numFmtId="3" fontId="27" fillId="0" borderId="1" xfId="1753" applyNumberFormat="1" applyFont="1" applyFill="1" applyBorder="1" applyAlignment="1">
      <alignment horizontal="left" vertical="center" wrapText="1"/>
    </xf>
    <xf numFmtId="0" fontId="27" fillId="0" borderId="1" xfId="1883" applyFont="1" applyFill="1" applyBorder="1" applyAlignment="1">
      <alignment horizontal="center" vertical="center" wrapText="1"/>
    </xf>
    <xf numFmtId="3" fontId="27" fillId="0" borderId="1" xfId="1884" applyNumberFormat="1" applyFont="1" applyFill="1" applyBorder="1" applyAlignment="1">
      <alignment vertical="center" wrapText="1"/>
    </xf>
    <xf numFmtId="3" fontId="27" fillId="0" borderId="1" xfId="1879" applyNumberFormat="1" applyFont="1" applyFill="1" applyBorder="1" applyAlignment="1">
      <alignment horizontal="center" vertical="center" wrapText="1"/>
    </xf>
    <xf numFmtId="168" fontId="198" fillId="0" borderId="1" xfId="1461" applyNumberFormat="1" applyFont="1" applyFill="1" applyBorder="1" applyAlignment="1">
      <alignment horizontal="center" vertical="center"/>
    </xf>
    <xf numFmtId="168" fontId="198" fillId="0" borderId="1" xfId="1461" applyNumberFormat="1" applyFont="1" applyFill="1" applyBorder="1" applyAlignment="1">
      <alignment horizontal="right" vertical="center"/>
    </xf>
    <xf numFmtId="168" fontId="28" fillId="0" borderId="1" xfId="1461" applyNumberFormat="1" applyFont="1" applyFill="1" applyBorder="1" applyAlignment="1">
      <alignment horizontal="center" vertical="center" wrapText="1"/>
    </xf>
    <xf numFmtId="168" fontId="28" fillId="0" borderId="1" xfId="1461" applyNumberFormat="1" applyFont="1" applyFill="1" applyBorder="1" applyAlignment="1">
      <alignment horizontal="right" vertical="center"/>
    </xf>
    <xf numFmtId="168" fontId="27" fillId="0" borderId="1" xfId="1462" applyNumberFormat="1" applyFont="1" applyFill="1" applyBorder="1" applyAlignment="1">
      <alignment horizontal="right" vertical="center"/>
    </xf>
    <xf numFmtId="3" fontId="27" fillId="0" borderId="1" xfId="17" quotePrefix="1" applyNumberFormat="1" applyFont="1" applyFill="1" applyBorder="1" applyAlignment="1">
      <alignment vertical="center" wrapText="1"/>
    </xf>
    <xf numFmtId="3" fontId="27" fillId="0" borderId="1" xfId="17" applyNumberFormat="1" applyFont="1" applyFill="1" applyBorder="1" applyAlignment="1">
      <alignment horizontal="right" vertical="center" wrapText="1"/>
    </xf>
    <xf numFmtId="3" fontId="6" fillId="0" borderId="1" xfId="19" applyNumberFormat="1" applyFont="1" applyFill="1" applyBorder="1" applyAlignment="1">
      <alignment horizontal="center" vertical="center" wrapText="1"/>
    </xf>
    <xf numFmtId="168" fontId="27" fillId="0" borderId="1" xfId="1461" applyNumberFormat="1" applyFont="1" applyFill="1" applyBorder="1" applyAlignment="1">
      <alignment horizontal="left" vertical="center" wrapText="1"/>
    </xf>
    <xf numFmtId="3" fontId="27" fillId="0" borderId="1" xfId="19" applyNumberFormat="1" applyFont="1" applyFill="1" applyBorder="1" applyAlignment="1">
      <alignment vertical="center" wrapText="1"/>
    </xf>
    <xf numFmtId="3" fontId="27" fillId="0" borderId="1" xfId="19" applyNumberFormat="1" applyFont="1" applyFill="1" applyBorder="1" applyAlignment="1">
      <alignment horizontal="center" vertical="center" wrapText="1"/>
    </xf>
    <xf numFmtId="3" fontId="27" fillId="0" borderId="1" xfId="19" applyNumberFormat="1" applyFont="1" applyFill="1" applyBorder="1" applyAlignment="1">
      <alignment horizontal="right" vertical="center" wrapText="1"/>
    </xf>
    <xf numFmtId="3" fontId="27" fillId="0" borderId="1" xfId="2681" applyNumberFormat="1" applyFont="1" applyFill="1" applyBorder="1" applyAlignment="1">
      <alignment vertical="center" wrapText="1"/>
    </xf>
    <xf numFmtId="168" fontId="27" fillId="0" borderId="1" xfId="1462" applyNumberFormat="1" applyFont="1" applyFill="1" applyBorder="1" applyAlignment="1">
      <alignment horizontal="right" vertical="center" wrapText="1"/>
    </xf>
    <xf numFmtId="3" fontId="27" fillId="0" borderId="1" xfId="1753" applyNumberFormat="1" applyFont="1" applyFill="1" applyBorder="1" applyAlignment="1">
      <alignment horizontal="right" vertical="center" wrapText="1"/>
    </xf>
    <xf numFmtId="1" fontId="28" fillId="0" borderId="1" xfId="17" applyNumberFormat="1" applyFont="1" applyFill="1" applyBorder="1" applyAlignment="1">
      <alignment horizontal="center" vertical="center" wrapText="1"/>
    </xf>
    <xf numFmtId="1" fontId="28" fillId="0" borderId="1" xfId="17" applyNumberFormat="1" applyFont="1" applyFill="1" applyBorder="1" applyAlignment="1">
      <alignment horizontal="right" vertical="center"/>
    </xf>
    <xf numFmtId="1" fontId="27" fillId="0" borderId="1" xfId="17" quotePrefix="1" applyNumberFormat="1" applyFont="1" applyFill="1" applyBorder="1" applyAlignment="1">
      <alignment horizontal="center" vertical="center" wrapText="1"/>
    </xf>
    <xf numFmtId="0" fontId="27" fillId="0" borderId="1" xfId="1753" applyFont="1" applyFill="1" applyBorder="1" applyAlignment="1">
      <alignment vertical="center" wrapText="1"/>
    </xf>
    <xf numFmtId="0" fontId="27" fillId="0" borderId="1" xfId="1771" applyFont="1" applyFill="1" applyBorder="1" applyAlignment="1">
      <alignment vertical="center" wrapText="1"/>
    </xf>
    <xf numFmtId="168" fontId="27" fillId="0" borderId="1" xfId="19" applyNumberFormat="1" applyFont="1" applyFill="1" applyBorder="1" applyAlignment="1">
      <alignment horizontal="center" vertical="center"/>
    </xf>
    <xf numFmtId="43" fontId="27" fillId="0" borderId="1" xfId="1718" applyNumberFormat="1" applyFont="1" applyFill="1" applyBorder="1" applyAlignment="1">
      <alignment horizontal="center" vertical="center" wrapText="1"/>
    </xf>
    <xf numFmtId="168" fontId="27" fillId="0" borderId="1" xfId="1306" applyNumberFormat="1" applyFont="1" applyFill="1" applyBorder="1" applyAlignment="1">
      <alignment horizontal="left" vertical="center" wrapText="1"/>
    </xf>
    <xf numFmtId="0" fontId="27" fillId="0" borderId="1" xfId="1771" applyNumberFormat="1" applyFont="1" applyFill="1" applyBorder="1" applyAlignment="1">
      <alignment horizontal="left" vertical="center" wrapText="1"/>
    </xf>
    <xf numFmtId="49" fontId="6" fillId="0" borderId="1" xfId="1753" applyNumberFormat="1" applyFont="1" applyFill="1" applyBorder="1" applyAlignment="1">
      <alignment horizontal="center" vertical="center" wrapText="1"/>
    </xf>
    <xf numFmtId="168" fontId="6" fillId="0" borderId="1" xfId="1461" applyNumberFormat="1" applyFont="1" applyFill="1" applyBorder="1" applyAlignment="1">
      <alignment horizontal="right" vertical="center"/>
    </xf>
    <xf numFmtId="49" fontId="27" fillId="0" borderId="1" xfId="1753" applyNumberFormat="1" applyFont="1" applyFill="1" applyBorder="1" applyAlignment="1">
      <alignment horizontal="left" vertical="center" wrapText="1"/>
    </xf>
    <xf numFmtId="168" fontId="27" fillId="0" borderId="1" xfId="1303" applyNumberFormat="1" applyFont="1" applyFill="1" applyBorder="1" applyAlignment="1">
      <alignment horizontal="center" vertical="center" wrapText="1"/>
    </xf>
    <xf numFmtId="0" fontId="27" fillId="0" borderId="1" xfId="1854" applyFont="1" applyFill="1" applyBorder="1" applyAlignment="1">
      <alignment vertical="center" wrapText="1"/>
    </xf>
    <xf numFmtId="168" fontId="27" fillId="0" borderId="1" xfId="1463" applyNumberFormat="1" applyFont="1" applyFill="1" applyBorder="1" applyAlignment="1">
      <alignment horizontal="center" vertical="center" wrapText="1"/>
    </xf>
    <xf numFmtId="49" fontId="27" fillId="0" borderId="1" xfId="1847" applyNumberFormat="1" applyFont="1" applyFill="1" applyBorder="1" applyAlignment="1">
      <alignment vertical="center" wrapText="1"/>
    </xf>
    <xf numFmtId="0" fontId="27" fillId="0" borderId="1" xfId="1847" applyFont="1" applyFill="1" applyBorder="1" applyAlignment="1">
      <alignment horizontal="center" vertical="center" wrapText="1"/>
    </xf>
    <xf numFmtId="49" fontId="27" fillId="0" borderId="1" xfId="1881" applyNumberFormat="1" applyFont="1" applyFill="1" applyBorder="1" applyAlignment="1">
      <alignment horizontal="left" vertical="center" wrapText="1"/>
    </xf>
    <xf numFmtId="3" fontId="27" fillId="0" borderId="1" xfId="1753" applyNumberFormat="1" applyFont="1" applyFill="1" applyBorder="1" applyAlignment="1">
      <alignment horizontal="right" vertical="center"/>
    </xf>
    <xf numFmtId="3" fontId="27" fillId="0" borderId="1" xfId="1753" applyNumberFormat="1" applyFont="1" applyFill="1" applyBorder="1" applyAlignment="1">
      <alignment vertical="center" wrapText="1"/>
    </xf>
    <xf numFmtId="0" fontId="6" fillId="0" borderId="1" xfId="1753" applyFont="1" applyFill="1" applyBorder="1" applyAlignment="1">
      <alignment horizontal="center" vertical="center" wrapText="1"/>
    </xf>
    <xf numFmtId="3" fontId="6" fillId="0" borderId="1" xfId="1753" applyNumberFormat="1" applyFont="1" applyFill="1" applyBorder="1" applyAlignment="1">
      <alignment vertical="center" wrapText="1"/>
    </xf>
    <xf numFmtId="168" fontId="6" fillId="0" borderId="1" xfId="1449" quotePrefix="1" applyNumberFormat="1" applyFont="1" applyFill="1" applyBorder="1" applyAlignment="1">
      <alignment horizontal="center" vertical="center" wrapText="1"/>
    </xf>
    <xf numFmtId="168" fontId="6" fillId="0" borderId="1" xfId="1492" applyNumberFormat="1" applyFont="1" applyFill="1" applyBorder="1" applyAlignment="1">
      <alignment horizontal="center" vertical="center"/>
    </xf>
    <xf numFmtId="168" fontId="6" fillId="0" borderId="1" xfId="1306" applyNumberFormat="1" applyFont="1" applyFill="1" applyBorder="1" applyAlignment="1">
      <alignment horizontal="center" vertical="center" wrapText="1"/>
    </xf>
    <xf numFmtId="168" fontId="6" fillId="0" borderId="1" xfId="1461" applyNumberFormat="1" applyFont="1" applyFill="1" applyBorder="1" applyAlignment="1">
      <alignment horizontal="center" vertical="center"/>
    </xf>
    <xf numFmtId="49" fontId="27" fillId="0" borderId="1" xfId="2681" applyNumberFormat="1" applyFont="1" applyFill="1" applyBorder="1" applyAlignment="1">
      <alignment vertical="center" wrapText="1"/>
    </xf>
    <xf numFmtId="168" fontId="27" fillId="0" borderId="1" xfId="1462" applyNumberFormat="1" applyFont="1" applyFill="1" applyBorder="1" applyAlignment="1">
      <alignment horizontal="center" vertical="center" wrapText="1"/>
    </xf>
    <xf numFmtId="49" fontId="6" fillId="0" borderId="1" xfId="2681" applyNumberFormat="1" applyFont="1" applyFill="1" applyBorder="1" applyAlignment="1">
      <alignment horizontal="center" vertical="center" wrapText="1"/>
    </xf>
    <xf numFmtId="168" fontId="6" fillId="0" borderId="1" xfId="1462" applyNumberFormat="1" applyFont="1" applyFill="1" applyBorder="1" applyAlignment="1">
      <alignment horizontal="center" vertical="center" wrapText="1"/>
    </xf>
    <xf numFmtId="1" fontId="27" fillId="0" borderId="1" xfId="1753" applyNumberFormat="1" applyFont="1" applyFill="1" applyBorder="1" applyAlignment="1">
      <alignment horizontal="center" vertical="center"/>
    </xf>
    <xf numFmtId="49" fontId="27" fillId="0" borderId="1" xfId="1771" applyNumberFormat="1" applyFont="1" applyFill="1" applyBorder="1" applyAlignment="1">
      <alignment horizontal="left" vertical="center" wrapText="1"/>
    </xf>
    <xf numFmtId="168" fontId="27" fillId="0" borderId="1" xfId="13" quotePrefix="1" applyNumberFormat="1" applyFont="1" applyFill="1" applyBorder="1" applyAlignment="1">
      <alignment horizontal="right" vertical="center" wrapText="1"/>
    </xf>
    <xf numFmtId="168" fontId="6" fillId="0" borderId="1" xfId="19" applyNumberFormat="1" applyFont="1" applyFill="1" applyBorder="1" applyAlignment="1">
      <alignment horizontal="center" vertical="center" wrapText="1"/>
    </xf>
    <xf numFmtId="168" fontId="6" fillId="0" borderId="1" xfId="19" applyNumberFormat="1" applyFont="1" applyFill="1" applyBorder="1" applyAlignment="1">
      <alignment horizontal="center" vertical="center"/>
    </xf>
    <xf numFmtId="168" fontId="6" fillId="0" borderId="1" xfId="19" applyNumberFormat="1" applyFont="1" applyFill="1" applyBorder="1" applyAlignment="1">
      <alignment horizontal="right" vertical="center"/>
    </xf>
    <xf numFmtId="168" fontId="6" fillId="0" borderId="1" xfId="1492" applyNumberFormat="1" applyFont="1" applyFill="1" applyBorder="1" applyAlignment="1">
      <alignment vertical="center" wrapText="1"/>
    </xf>
    <xf numFmtId="168" fontId="6" fillId="0" borderId="1" xfId="1492" applyNumberFormat="1" applyFont="1" applyFill="1" applyBorder="1" applyAlignment="1">
      <alignment horizontal="center" vertical="center" wrapText="1"/>
    </xf>
    <xf numFmtId="1" fontId="27" fillId="0" borderId="1" xfId="1880" applyNumberFormat="1" applyFont="1" applyFill="1" applyBorder="1" applyAlignment="1">
      <alignment horizontal="left" vertical="center" wrapText="1"/>
    </xf>
    <xf numFmtId="2" fontId="27" fillId="0" borderId="1" xfId="1753" applyNumberFormat="1" applyFont="1" applyFill="1" applyBorder="1" applyAlignment="1">
      <alignment horizontal="left" vertical="center" wrapText="1"/>
    </xf>
    <xf numFmtId="3" fontId="27" fillId="0" borderId="1" xfId="1449" applyNumberFormat="1" applyFont="1" applyFill="1" applyBorder="1" applyAlignment="1">
      <alignment horizontal="center" vertical="center" wrapText="1"/>
    </xf>
    <xf numFmtId="3" fontId="27" fillId="0" borderId="1" xfId="1449" applyNumberFormat="1" applyFont="1" applyFill="1" applyBorder="1" applyAlignment="1">
      <alignment horizontal="right" vertical="center" wrapText="1"/>
    </xf>
    <xf numFmtId="3" fontId="27" fillId="0" borderId="1" xfId="1449" quotePrefix="1" applyNumberFormat="1" applyFont="1" applyFill="1" applyBorder="1" applyAlignment="1">
      <alignment horizontal="right" vertical="center" wrapText="1"/>
    </xf>
    <xf numFmtId="168" fontId="27" fillId="0" borderId="1" xfId="1753" applyNumberFormat="1" applyFont="1" applyFill="1" applyBorder="1" applyAlignment="1">
      <alignment vertical="center" wrapText="1"/>
    </xf>
    <xf numFmtId="49" fontId="27" fillId="0" borderId="1" xfId="1753" applyNumberFormat="1" applyFont="1" applyFill="1" applyBorder="1" applyAlignment="1">
      <alignment horizontal="justify" vertical="center" wrapText="1"/>
    </xf>
    <xf numFmtId="0" fontId="27" fillId="0" borderId="1" xfId="1753" applyNumberFormat="1" applyFont="1" applyFill="1" applyBorder="1" applyAlignment="1">
      <alignment horizontal="center" vertical="center" wrapText="1"/>
    </xf>
    <xf numFmtId="49" fontId="27" fillId="0" borderId="1" xfId="1718" applyNumberFormat="1" applyFont="1" applyFill="1" applyBorder="1" applyAlignment="1">
      <alignment horizontal="left" vertical="center" wrapText="1"/>
    </xf>
    <xf numFmtId="1" fontId="27" fillId="0" borderId="1" xfId="1880" applyNumberFormat="1" applyFont="1" applyFill="1" applyBorder="1" applyAlignment="1">
      <alignment horizontal="center" vertical="center" wrapText="1"/>
    </xf>
    <xf numFmtId="168" fontId="27" fillId="0" borderId="1" xfId="1461" quotePrefix="1" applyNumberFormat="1" applyFont="1" applyFill="1" applyBorder="1" applyAlignment="1">
      <alignment horizontal="right" vertical="center" wrapText="1"/>
    </xf>
    <xf numFmtId="168" fontId="27" fillId="0" borderId="1" xfId="1463" quotePrefix="1" applyNumberFormat="1" applyFont="1" applyFill="1" applyBorder="1" applyAlignment="1">
      <alignment horizontal="right" vertical="center" wrapText="1"/>
    </xf>
    <xf numFmtId="168" fontId="27" fillId="0" borderId="1" xfId="1463" applyNumberFormat="1" applyFont="1" applyFill="1" applyBorder="1" applyAlignment="1">
      <alignment horizontal="right" vertical="center" wrapText="1"/>
    </xf>
    <xf numFmtId="168" fontId="27" fillId="0" borderId="1" xfId="1492" applyNumberFormat="1" applyFont="1" applyFill="1" applyBorder="1" applyAlignment="1">
      <alignment vertical="center" wrapText="1"/>
    </xf>
    <xf numFmtId="168" fontId="27" fillId="0" borderId="1" xfId="1492" applyNumberFormat="1" applyFont="1" applyFill="1" applyBorder="1" applyAlignment="1">
      <alignment horizontal="center" vertical="center" wrapText="1"/>
    </xf>
    <xf numFmtId="49" fontId="27" fillId="0" borderId="1" xfId="17" applyNumberFormat="1" applyFont="1" applyFill="1" applyBorder="1" applyAlignment="1">
      <alignment horizontal="left" vertical="center" wrapText="1"/>
    </xf>
    <xf numFmtId="168" fontId="27" fillId="0" borderId="1" xfId="1449" quotePrefix="1" applyNumberFormat="1" applyFont="1" applyFill="1" applyBorder="1" applyAlignment="1">
      <alignment horizontal="right" vertical="center" wrapText="1"/>
    </xf>
    <xf numFmtId="168" fontId="27" fillId="0" borderId="1" xfId="1449" quotePrefix="1" applyNumberFormat="1" applyFont="1" applyFill="1" applyBorder="1" applyAlignment="1">
      <alignment vertical="center" wrapText="1"/>
    </xf>
    <xf numFmtId="278" fontId="27" fillId="0" borderId="1" xfId="1306" applyNumberFormat="1" applyFont="1" applyFill="1" applyBorder="1" applyAlignment="1">
      <alignment horizontal="center" vertical="center" wrapText="1"/>
    </xf>
    <xf numFmtId="0" fontId="27" fillId="0" borderId="1" xfId="1799" applyFont="1" applyFill="1" applyBorder="1" applyAlignment="1">
      <alignment horizontal="left" vertical="center" wrapText="1"/>
    </xf>
    <xf numFmtId="49" fontId="27" fillId="0" borderId="1" xfId="1306" applyNumberFormat="1" applyFont="1" applyFill="1" applyBorder="1" applyAlignment="1">
      <alignment vertical="center" wrapText="1"/>
    </xf>
    <xf numFmtId="168" fontId="27" fillId="0" borderId="1" xfId="1449" applyNumberFormat="1" applyFont="1" applyFill="1" applyBorder="1" applyAlignment="1">
      <alignment horizontal="right" vertical="center"/>
    </xf>
    <xf numFmtId="3" fontId="4" fillId="0" borderId="0" xfId="0" applyNumberFormat="1" applyFont="1" applyBorder="1" applyAlignment="1">
      <alignment horizontal="center"/>
    </xf>
    <xf numFmtId="0" fontId="14" fillId="0" borderId="0" xfId="0" applyFont="1" applyFill="1" applyAlignment="1">
      <alignment horizontal="center"/>
    </xf>
    <xf numFmtId="0" fontId="14" fillId="0" borderId="0" xfId="0" applyFont="1" applyFill="1"/>
    <xf numFmtId="0" fontId="14" fillId="2" borderId="0" xfId="0" applyFont="1" applyFill="1"/>
    <xf numFmtId="0" fontId="14" fillId="2" borderId="0" xfId="0" applyFont="1" applyFill="1" applyAlignment="1">
      <alignment horizontal="right"/>
    </xf>
    <xf numFmtId="168" fontId="6" fillId="0" borderId="0" xfId="1" applyNumberFormat="1" applyFont="1" applyAlignment="1">
      <alignment horizontal="center"/>
    </xf>
    <xf numFmtId="168" fontId="6" fillId="0" borderId="0" xfId="1" applyNumberFormat="1" applyFont="1" applyAlignment="1"/>
    <xf numFmtId="3" fontId="5" fillId="0" borderId="0" xfId="2">
      <alignment vertical="center" wrapText="1"/>
    </xf>
    <xf numFmtId="4" fontId="2" fillId="0" borderId="0" xfId="2682" applyNumberFormat="1">
      <alignment vertical="center" wrapText="1"/>
    </xf>
    <xf numFmtId="3" fontId="2" fillId="0" borderId="0" xfId="2682" applyNumberFormat="1">
      <alignment vertical="center" wrapText="1"/>
    </xf>
    <xf numFmtId="3" fontId="2" fillId="0" borderId="0" xfId="2682">
      <alignment vertical="center" wrapText="1"/>
    </xf>
    <xf numFmtId="3" fontId="203" fillId="0" borderId="0" xfId="2" applyFont="1">
      <alignment vertical="center" wrapText="1"/>
    </xf>
    <xf numFmtId="260" fontId="4" fillId="0" borderId="1" xfId="1460" applyNumberFormat="1" applyFont="1" applyFill="1" applyBorder="1" applyAlignment="1">
      <alignment horizontal="center" vertical="center" wrapText="1"/>
    </xf>
    <xf numFmtId="168" fontId="4" fillId="0" borderId="1" xfId="1461" applyNumberFormat="1" applyFont="1" applyFill="1" applyBorder="1" applyAlignment="1">
      <alignment horizontal="center" vertical="center" wrapText="1"/>
    </xf>
    <xf numFmtId="3" fontId="4" fillId="0" borderId="0" xfId="0" applyNumberFormat="1" applyFont="1" applyBorder="1" applyAlignment="1">
      <alignment horizontal="center"/>
    </xf>
    <xf numFmtId="3" fontId="6" fillId="2" borderId="0" xfId="0" applyNumberFormat="1" applyFont="1" applyFill="1" applyBorder="1" applyAlignment="1">
      <alignment horizontal="right" vertical="center"/>
    </xf>
    <xf numFmtId="3" fontId="6" fillId="2" borderId="0" xfId="0" applyNumberFormat="1" applyFont="1" applyFill="1" applyBorder="1" applyAlignment="1">
      <alignment horizontal="center" vertical="center"/>
    </xf>
    <xf numFmtId="3" fontId="12" fillId="2" borderId="1" xfId="0"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4" xfId="0" applyFont="1" applyFill="1" applyBorder="1" applyAlignment="1">
      <alignment horizontal="center" vertical="center" wrapText="1"/>
    </xf>
    <xf numFmtId="3" fontId="12" fillId="0" borderId="1" xfId="0" applyNumberFormat="1" applyFont="1" applyFill="1" applyBorder="1" applyAlignment="1">
      <alignment horizontal="center" vertical="center" wrapText="1"/>
    </xf>
    <xf numFmtId="0" fontId="11" fillId="2" borderId="0" xfId="0" applyFont="1" applyFill="1" applyAlignment="1">
      <alignment horizontal="center" vertical="center" wrapText="1"/>
    </xf>
    <xf numFmtId="3" fontId="7" fillId="2" borderId="8" xfId="0" applyNumberFormat="1" applyFont="1" applyFill="1" applyBorder="1" applyAlignment="1">
      <alignment horizontal="right" wrapText="1"/>
    </xf>
    <xf numFmtId="3" fontId="13" fillId="0" borderId="1" xfId="0" applyNumberFormat="1" applyFont="1" applyFill="1" applyBorder="1" applyAlignment="1">
      <alignment horizontal="center" vertical="center" wrapText="1"/>
    </xf>
    <xf numFmtId="0" fontId="8" fillId="2" borderId="4"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6" fillId="2" borderId="0" xfId="0" applyFont="1" applyFill="1" applyAlignment="1">
      <alignment horizontal="right" vertical="top"/>
    </xf>
    <xf numFmtId="3" fontId="6" fillId="2" borderId="0" xfId="0" applyNumberFormat="1" applyFont="1" applyFill="1" applyBorder="1" applyAlignment="1">
      <alignment horizontal="center"/>
    </xf>
    <xf numFmtId="0" fontId="6" fillId="2" borderId="0" xfId="0" applyFont="1" applyFill="1" applyAlignment="1">
      <alignment horizontal="center"/>
    </xf>
    <xf numFmtId="0" fontId="7" fillId="2" borderId="8" xfId="0" applyFont="1" applyFill="1" applyBorder="1" applyAlignment="1">
      <alignment horizontal="right" wrapText="1"/>
    </xf>
    <xf numFmtId="0" fontId="8" fillId="2" borderId="6" xfId="0" applyFont="1" applyFill="1" applyBorder="1" applyAlignment="1">
      <alignment horizontal="center" vertical="center"/>
    </xf>
    <xf numFmtId="0" fontId="8" fillId="2" borderId="9" xfId="0" applyFont="1" applyFill="1" applyBorder="1" applyAlignment="1">
      <alignment horizontal="center" vertical="center"/>
    </xf>
    <xf numFmtId="0" fontId="8" fillId="2" borderId="7" xfId="0" applyFont="1" applyFill="1" applyBorder="1" applyAlignment="1">
      <alignment horizontal="center" vertical="center"/>
    </xf>
    <xf numFmtId="0" fontId="8" fillId="2" borderId="1" xfId="0" applyFont="1" applyFill="1" applyBorder="1" applyAlignment="1">
      <alignment horizontal="center" vertical="center" wrapText="1"/>
    </xf>
    <xf numFmtId="0" fontId="9" fillId="2" borderId="1" xfId="0" applyFont="1" applyFill="1" applyBorder="1" applyAlignment="1">
      <alignment horizontal="center" vertical="center" wrapText="1"/>
    </xf>
    <xf numFmtId="168" fontId="12" fillId="2" borderId="0" xfId="1" applyNumberFormat="1" applyFont="1" applyFill="1" applyAlignment="1">
      <alignment horizontal="center"/>
    </xf>
    <xf numFmtId="1" fontId="11" fillId="2" borderId="0" xfId="3" applyNumberFormat="1" applyFont="1" applyFill="1" applyAlignment="1">
      <alignment horizontal="center" vertical="center"/>
    </xf>
    <xf numFmtId="168" fontId="7" fillId="2" borderId="8" xfId="1" applyNumberFormat="1" applyFont="1" applyFill="1" applyBorder="1" applyAlignment="1">
      <alignment horizontal="right"/>
    </xf>
    <xf numFmtId="168" fontId="12" fillId="2" borderId="0" xfId="1" applyNumberFormat="1" applyFont="1" applyFill="1" applyAlignment="1">
      <alignment horizontal="right"/>
    </xf>
    <xf numFmtId="168" fontId="6" fillId="0" borderId="0" xfId="1" applyNumberFormat="1" applyFont="1" applyAlignment="1">
      <alignment horizontal="center"/>
    </xf>
    <xf numFmtId="0" fontId="8" fillId="2" borderId="4" xfId="1" applyNumberFormat="1" applyFont="1" applyFill="1" applyBorder="1" applyAlignment="1">
      <alignment horizontal="center" vertical="center" wrapText="1"/>
    </xf>
    <xf numFmtId="0" fontId="8" fillId="2" borderId="5" xfId="1" applyNumberFormat="1" applyFont="1" applyFill="1" applyBorder="1" applyAlignment="1">
      <alignment horizontal="center" vertical="center" wrapText="1"/>
    </xf>
    <xf numFmtId="168" fontId="6" fillId="2" borderId="0" xfId="1" applyNumberFormat="1" applyFont="1" applyFill="1" applyAlignment="1">
      <alignment horizontal="center"/>
    </xf>
    <xf numFmtId="168" fontId="7" fillId="2" borderId="0" xfId="1" applyNumberFormat="1" applyFont="1" applyFill="1" applyBorder="1" applyAlignment="1">
      <alignment horizontal="center"/>
    </xf>
    <xf numFmtId="0" fontId="8" fillId="2" borderId="1" xfId="1" applyNumberFormat="1" applyFont="1" applyFill="1" applyBorder="1" applyAlignment="1">
      <alignment horizontal="center" vertical="center" wrapText="1"/>
    </xf>
    <xf numFmtId="0" fontId="8" fillId="2" borderId="1" xfId="1" applyNumberFormat="1" applyFont="1" applyFill="1" applyBorder="1" applyAlignment="1">
      <alignment horizontal="center" vertical="center"/>
    </xf>
    <xf numFmtId="168" fontId="18" fillId="0" borderId="0" xfId="1" applyNumberFormat="1" applyFont="1" applyAlignment="1">
      <alignment horizontal="center"/>
    </xf>
    <xf numFmtId="3" fontId="4" fillId="0" borderId="0" xfId="2" applyFont="1" applyAlignment="1">
      <alignment horizontal="right" vertical="center" wrapText="1"/>
    </xf>
    <xf numFmtId="1" fontId="6" fillId="0" borderId="0" xfId="2" applyNumberFormat="1" applyFont="1" applyAlignment="1">
      <alignment horizontal="center" vertical="center"/>
    </xf>
    <xf numFmtId="1" fontId="11" fillId="0" borderId="0" xfId="2" applyNumberFormat="1" applyFont="1" applyAlignment="1">
      <alignment horizontal="center" vertical="center"/>
    </xf>
    <xf numFmtId="1" fontId="23" fillId="0" borderId="0" xfId="2" applyNumberFormat="1" applyFont="1" applyAlignment="1">
      <alignment horizontal="center" vertical="center"/>
    </xf>
    <xf numFmtId="3" fontId="7" fillId="0" borderId="8" xfId="2" applyFont="1" applyBorder="1" applyAlignment="1">
      <alignment horizontal="right" vertical="center" wrapText="1"/>
    </xf>
    <xf numFmtId="3" fontId="20" fillId="0" borderId="1" xfId="2" applyFont="1" applyFill="1" applyBorder="1" applyAlignment="1">
      <alignment horizontal="center" wrapText="1"/>
    </xf>
    <xf numFmtId="3" fontId="4" fillId="0" borderId="0" xfId="2" applyNumberFormat="1" applyFont="1" applyAlignment="1">
      <alignment horizontal="right" vertical="center" wrapText="1"/>
    </xf>
    <xf numFmtId="1" fontId="11" fillId="0" borderId="0" xfId="3" applyNumberFormat="1" applyFont="1" applyAlignment="1">
      <alignment horizontal="center" vertical="center"/>
    </xf>
    <xf numFmtId="3" fontId="12" fillId="0" borderId="1" xfId="2" applyFont="1" applyBorder="1" applyAlignment="1">
      <alignment horizontal="center" wrapText="1"/>
    </xf>
    <xf numFmtId="3" fontId="20" fillId="0" borderId="1" xfId="2" applyFont="1" applyBorder="1" applyAlignment="1">
      <alignment horizontal="center" vertical="center" wrapText="1"/>
    </xf>
    <xf numFmtId="3" fontId="20" fillId="0" borderId="1" xfId="2" applyNumberFormat="1" applyFont="1" applyBorder="1" applyAlignment="1">
      <alignment horizontal="center" vertical="center" wrapText="1"/>
    </xf>
    <xf numFmtId="3" fontId="8" fillId="0" borderId="1" xfId="2" applyNumberFormat="1" applyFont="1" applyBorder="1" applyAlignment="1">
      <alignment horizontal="center" vertical="center" wrapText="1"/>
    </xf>
    <xf numFmtId="3" fontId="19" fillId="0" borderId="0" xfId="2" applyNumberFormat="1" applyFont="1" applyAlignment="1">
      <alignment horizontal="right" vertical="center" wrapText="1"/>
    </xf>
    <xf numFmtId="3" fontId="7" fillId="0" borderId="8" xfId="2" applyNumberFormat="1" applyFont="1" applyBorder="1" applyAlignment="1">
      <alignment horizontal="right" vertical="center" wrapText="1"/>
    </xf>
    <xf numFmtId="3" fontId="8" fillId="0" borderId="1" xfId="2" applyFont="1" applyBorder="1" applyAlignment="1">
      <alignment horizontal="center" wrapText="1"/>
    </xf>
    <xf numFmtId="3" fontId="8" fillId="0" borderId="1" xfId="2" applyFont="1" applyBorder="1" applyAlignment="1">
      <alignment horizontal="center" vertical="center" wrapText="1"/>
    </xf>
    <xf numFmtId="168" fontId="202" fillId="0" borderId="0" xfId="1" applyNumberFormat="1" applyFont="1" applyAlignment="1">
      <alignment horizontal="center"/>
    </xf>
    <xf numFmtId="3" fontId="27" fillId="0" borderId="1" xfId="17" applyNumberFormat="1" applyFont="1" applyFill="1" applyBorder="1" applyAlignment="1">
      <alignment horizontal="center" vertical="center" wrapText="1"/>
    </xf>
    <xf numFmtId="1" fontId="24" fillId="0" borderId="0" xfId="17" applyNumberFormat="1" applyFont="1" applyFill="1" applyBorder="1" applyAlignment="1">
      <alignment horizontal="center" vertical="center" wrapText="1"/>
    </xf>
    <xf numFmtId="1" fontId="26" fillId="0" borderId="0" xfId="17" applyNumberFormat="1" applyFont="1" applyFill="1" applyBorder="1" applyAlignment="1">
      <alignment horizontal="center" vertical="center" wrapText="1"/>
    </xf>
    <xf numFmtId="1" fontId="26" fillId="0" borderId="0" xfId="17" applyNumberFormat="1" applyFont="1" applyFill="1" applyBorder="1" applyAlignment="1">
      <alignment horizontal="right" vertical="center" wrapText="1"/>
    </xf>
    <xf numFmtId="49" fontId="27" fillId="0" borderId="1" xfId="17" applyNumberFormat="1" applyFont="1" applyFill="1" applyBorder="1" applyAlignment="1">
      <alignment horizontal="center" vertical="center" wrapText="1"/>
    </xf>
    <xf numFmtId="1" fontId="195" fillId="0" borderId="0" xfId="17" applyNumberFormat="1" applyFont="1" applyFill="1" applyBorder="1" applyAlignment="1">
      <alignment horizontal="right" vertical="center" wrapText="1"/>
    </xf>
    <xf numFmtId="3" fontId="27" fillId="0" borderId="1" xfId="17" applyNumberFormat="1" applyFont="1" applyFill="1" applyBorder="1" applyAlignment="1">
      <alignment horizontal="left" vertical="center" wrapText="1"/>
    </xf>
    <xf numFmtId="3" fontId="28" fillId="0" borderId="1" xfId="17" applyNumberFormat="1" applyFont="1" applyFill="1" applyBorder="1" applyAlignment="1">
      <alignment horizontal="center" vertical="center" wrapText="1"/>
    </xf>
    <xf numFmtId="1" fontId="6" fillId="0" borderId="0" xfId="17" applyNumberFormat="1" applyFont="1" applyFill="1" applyAlignment="1">
      <alignment horizontal="right" vertical="center" wrapText="1"/>
    </xf>
    <xf numFmtId="1" fontId="204" fillId="0" borderId="0" xfId="17" applyNumberFormat="1" applyFont="1" applyFill="1" applyAlignment="1">
      <alignment horizontal="center" vertical="center" wrapText="1"/>
    </xf>
    <xf numFmtId="0" fontId="196" fillId="0" borderId="0" xfId="1839" applyFont="1" applyFill="1" applyAlignment="1">
      <alignment horizontal="center" vertical="center" wrapText="1"/>
    </xf>
    <xf numFmtId="1" fontId="196" fillId="0" borderId="8" xfId="17" applyNumberFormat="1" applyFont="1" applyFill="1" applyBorder="1" applyAlignment="1">
      <alignment horizontal="right" vertical="center"/>
    </xf>
    <xf numFmtId="168" fontId="27" fillId="0" borderId="1" xfId="1461" applyNumberFormat="1" applyFont="1" applyFill="1" applyBorder="1" applyAlignment="1">
      <alignment horizontal="center" vertical="center" wrapText="1"/>
    </xf>
    <xf numFmtId="1" fontId="27" fillId="0" borderId="1" xfId="17" applyNumberFormat="1" applyFont="1" applyFill="1" applyBorder="1" applyAlignment="1">
      <alignment horizontal="center" vertical="center" wrapText="1"/>
    </xf>
    <xf numFmtId="49" fontId="195" fillId="0" borderId="0" xfId="17" applyNumberFormat="1" applyFont="1" applyFill="1" applyAlignment="1">
      <alignment horizontal="center" vertical="center"/>
    </xf>
    <xf numFmtId="168" fontId="195" fillId="0" borderId="0" xfId="1" applyNumberFormat="1" applyFont="1" applyAlignment="1">
      <alignment horizontal="center"/>
    </xf>
  </cellXfs>
  <cellStyles count="2683">
    <cellStyle name="_x0001_" xfId="27"/>
    <cellStyle name="          _x000a__x000a_shell=progman.exe_x000a__x000a_m" xfId="28"/>
    <cellStyle name="          _x000d__x000a_shell=progman.exe_x000d__x000a_m" xfId="29"/>
    <cellStyle name="_x000a__x000a_JournalTemplate=C:\COMFO\CTALK\JOURSTD.TPL_x000a__x000a_LbStateAddress=3 3 0 251 1 89 2 311_x000a__x000a_LbStateJou" xfId="30"/>
    <cellStyle name="_x000a__x000a_JournalTemplate=C:\COMFO\CTALK\JOURSTD.TPL_x000a__x000a_LbStateAddress=3 3 0 251 1 89 2 311_x000a__x000a_LbStateJou 3" xfId="31"/>
    <cellStyle name="_x000d__x000a_JournalTemplate=C:\COMFO\CTALK\JOURSTD.TPL_x000d__x000a_LbStateAddress=3 3 0 251 1 89 2 311_x000d__x000a_LbStateJou" xfId="32"/>
    <cellStyle name="_x000d__x000a_JournalTemplate=C:\COMFO\CTALK\JOURSTD.TPL_x000d__x000a_LbStateAddress=3 3 0 251 1 89 2 311_x000d__x000a_LbStateJou 3" xfId="33"/>
    <cellStyle name="#,##0" xfId="34"/>
    <cellStyle name="#.##0" xfId="35"/>
    <cellStyle name="." xfId="36"/>
    <cellStyle name=".d©y" xfId="37"/>
    <cellStyle name="??" xfId="38"/>
    <cellStyle name="?? [0.00]_ Att. 1- Cover" xfId="39"/>
    <cellStyle name="?? [0]" xfId="40"/>
    <cellStyle name="?? [0] 2" xfId="41"/>
    <cellStyle name="?? 2" xfId="42"/>
    <cellStyle name="?? 3" xfId="43"/>
    <cellStyle name="?_x001d_??%U©÷u&amp;H©÷9_x0008_? s_x000a__x0007__x0001__x0001_" xfId="44"/>
    <cellStyle name="???? [0.00]_      " xfId="45"/>
    <cellStyle name="??????" xfId="46"/>
    <cellStyle name="????_      " xfId="47"/>
    <cellStyle name="???[0]_?? DI" xfId="48"/>
    <cellStyle name="???_?? DI" xfId="49"/>
    <cellStyle name="??[0]_BRE" xfId="50"/>
    <cellStyle name="??_      " xfId="51"/>
    <cellStyle name="??A? [0]_laroux_1_¢¬???¢â? " xfId="52"/>
    <cellStyle name="??A?_laroux_1_¢¬???¢â? " xfId="53"/>
    <cellStyle name="?_x005f_x001d_??%U©÷u&amp;H©÷9_x005f_x0008_?_x005f_x0009_s_x005f_x000a__x005f_x0007__x005f_x0001__x005f_x0001_" xfId="54"/>
    <cellStyle name="?¡±¢¥?_?¨ù??¢´¢¥_¢¬???¢â? " xfId="55"/>
    <cellStyle name="?ðÇ%U?&amp;H?_x0008_?s_x000a__x0007__x0001__x0001_" xfId="56"/>
    <cellStyle name="[0]_Chi phÝ kh¸c_V" xfId="57"/>
    <cellStyle name="_!1 1 bao cao giao KH ve HTCMT vung TNB   12-12-2011" xfId="58"/>
    <cellStyle name="_x0001__!1 1 bao cao giao KH ve HTCMT vung TNB   12-12-2011" xfId="59"/>
    <cellStyle name="_1 TONG HOP - CA NA" xfId="60"/>
    <cellStyle name="_123_DONG_THANH_Moi" xfId="61"/>
    <cellStyle name="_123_DONG_THANH_Moi_!1 1 bao cao giao KH ve HTCMT vung TNB   12-12-2011" xfId="62"/>
    <cellStyle name="_123_DONG_THANH_Moi_KH TPCP vung TNB (03-1-2012)" xfId="63"/>
    <cellStyle name="_Bang Chi tieu (2)" xfId="64"/>
    <cellStyle name="_BAO GIA NGAY 24-10-08 (co dam)" xfId="65"/>
    <cellStyle name="_BC  NAM 2007" xfId="66"/>
    <cellStyle name="_BC CV 6403 BKHĐT" xfId="67"/>
    <cellStyle name="_BEN TRE" xfId="68"/>
    <cellStyle name="_x0001__Bieu 15" xfId="69"/>
    <cellStyle name="_x0001__Bieu 9 - TH No XDCB" xfId="70"/>
    <cellStyle name="_Bieu mau cong trinh khoi cong moi 3-4" xfId="71"/>
    <cellStyle name="_Bieu Tay Nam Bo 25-11" xfId="72"/>
    <cellStyle name="_Bieu3ODA" xfId="73"/>
    <cellStyle name="_Bieu3ODA_1" xfId="74"/>
    <cellStyle name="_Bieu4HTMT" xfId="75"/>
    <cellStyle name="_Bieu4HTMT_!1 1 bao cao giao KH ve HTCMT vung TNB   12-12-2011" xfId="76"/>
    <cellStyle name="_Bieu4HTMT_KH TPCP vung TNB (03-1-2012)" xfId="77"/>
    <cellStyle name="_x0001__Bo sung mau bieu 12.8.2014" xfId="78"/>
    <cellStyle name="_Book1" xfId="79"/>
    <cellStyle name="_Book1_!1 1 bao cao giao KH ve HTCMT vung TNB   12-12-2011" xfId="80"/>
    <cellStyle name="_Book1_1" xfId="81"/>
    <cellStyle name="_Book1_Bieu3ODA" xfId="82"/>
    <cellStyle name="_Book1_Bieu4HTMT" xfId="83"/>
    <cellStyle name="_Book1_Bieu4HTMT_!1 1 bao cao giao KH ve HTCMT vung TNB   12-12-2011" xfId="84"/>
    <cellStyle name="_Book1_Bieu4HTMT_KH TPCP vung TNB (03-1-2012)" xfId="85"/>
    <cellStyle name="_Book1_bo sung von KCH nam 2010 va Du an tre kho khan" xfId="86"/>
    <cellStyle name="_Book1_bo sung von KCH nam 2010 va Du an tre kho khan_!1 1 bao cao giao KH ve HTCMT vung TNB   12-12-2011" xfId="87"/>
    <cellStyle name="_Book1_bo sung von KCH nam 2010 va Du an tre kho khan_KH TPCP vung TNB (03-1-2012)" xfId="88"/>
    <cellStyle name="_Book1_cong hang rao" xfId="89"/>
    <cellStyle name="_Book1_cong hang rao_!1 1 bao cao giao KH ve HTCMT vung TNB   12-12-2011" xfId="90"/>
    <cellStyle name="_Book1_cong hang rao_KH TPCP vung TNB (03-1-2012)" xfId="91"/>
    <cellStyle name="_Book1_danh muc chuan bi dau tu 2011 ngay 07-6-2011" xfId="92"/>
    <cellStyle name="_Book1_danh muc chuan bi dau tu 2011 ngay 07-6-2011_!1 1 bao cao giao KH ve HTCMT vung TNB   12-12-2011" xfId="93"/>
    <cellStyle name="_Book1_danh muc chuan bi dau tu 2011 ngay 07-6-2011_KH TPCP vung TNB (03-1-2012)" xfId="94"/>
    <cellStyle name="_Book1_Danh muc pbo nguon von XSKT, XDCB nam 2009 chuyen qua nam 2010" xfId="95"/>
    <cellStyle name="_Book1_Danh muc pbo nguon von XSKT, XDCB nam 2009 chuyen qua nam 2010_!1 1 bao cao giao KH ve HTCMT vung TNB   12-12-2011" xfId="96"/>
    <cellStyle name="_Book1_Danh muc pbo nguon von XSKT, XDCB nam 2009 chuyen qua nam 2010_KH TPCP vung TNB (03-1-2012)" xfId="97"/>
    <cellStyle name="_Book1_dieu chinh KH 2011 ngay 26-5-2011111" xfId="98"/>
    <cellStyle name="_Book1_dieu chinh KH 2011 ngay 26-5-2011111_!1 1 bao cao giao KH ve HTCMT vung TNB   12-12-2011" xfId="99"/>
    <cellStyle name="_Book1_dieu chinh KH 2011 ngay 26-5-2011111_KH TPCP vung TNB (03-1-2012)" xfId="100"/>
    <cellStyle name="_Book1_DS KCH PHAN BO VON NSDP NAM 2010" xfId="101"/>
    <cellStyle name="_Book1_DS KCH PHAN BO VON NSDP NAM 2010_!1 1 bao cao giao KH ve HTCMT vung TNB   12-12-2011" xfId="102"/>
    <cellStyle name="_Book1_DS KCH PHAN BO VON NSDP NAM 2010_KH TPCP vung TNB (03-1-2012)" xfId="103"/>
    <cellStyle name="_Book1_giao KH 2011 ngay 10-12-2010" xfId="104"/>
    <cellStyle name="_Book1_giao KH 2011 ngay 10-12-2010_!1 1 bao cao giao KH ve HTCMT vung TNB   12-12-2011" xfId="105"/>
    <cellStyle name="_Book1_giao KH 2011 ngay 10-12-2010_KH TPCP vung TNB (03-1-2012)" xfId="106"/>
    <cellStyle name="_Book1_IN" xfId="107"/>
    <cellStyle name="_Book1_Kh ql62 (2010) 11-09" xfId="108"/>
    <cellStyle name="_Book1_KH TPCP vung TNB (03-1-2012)" xfId="109"/>
    <cellStyle name="_Book1_Khung 2012" xfId="110"/>
    <cellStyle name="_Book1_kien giang 2" xfId="111"/>
    <cellStyle name="_Book1_phu luc tong ket tinh hinh TH giai doan 03-10 (ngay 30)" xfId="112"/>
    <cellStyle name="_Book1_phu luc tong ket tinh hinh TH giai doan 03-10 (ngay 30)_!1 1 bao cao giao KH ve HTCMT vung TNB   12-12-2011" xfId="113"/>
    <cellStyle name="_Book1_phu luc tong ket tinh hinh TH giai doan 03-10 (ngay 30)_KH TPCP vung TNB (03-1-2012)" xfId="114"/>
    <cellStyle name="_C.cong+B.luong-Sanluong" xfId="115"/>
    <cellStyle name="_cong hang rao" xfId="116"/>
    <cellStyle name="_dien chieu sang" xfId="117"/>
    <cellStyle name="_DO-D1500-KHONG CO TRONG DT" xfId="118"/>
    <cellStyle name="_Dong Thap" xfId="119"/>
    <cellStyle name="_Duyet TK thay đôi" xfId="120"/>
    <cellStyle name="_Duyet TK thay đôi_!1 1 bao cao giao KH ve HTCMT vung TNB   12-12-2011" xfId="121"/>
    <cellStyle name="_Duyet TK thay đôi_Bieu4HTMT" xfId="122"/>
    <cellStyle name="_Duyet TK thay đôi_Bieu4HTMT_!1 1 bao cao giao KH ve HTCMT vung TNB   12-12-2011" xfId="123"/>
    <cellStyle name="_Duyet TK thay đôi_Bieu4HTMT_KH TPCP vung TNB (03-1-2012)" xfId="124"/>
    <cellStyle name="_Duyet TK thay đôi_KH TPCP vung TNB (03-1-2012)" xfId="125"/>
    <cellStyle name="_GOITHAUSO2" xfId="126"/>
    <cellStyle name="_GOITHAUSO3" xfId="127"/>
    <cellStyle name="_GOITHAUSO4" xfId="128"/>
    <cellStyle name="_GTGT 2003" xfId="129"/>
    <cellStyle name="_HaHoa_TDT_DienCSang" xfId="130"/>
    <cellStyle name="_HaHoa19-5-07" xfId="131"/>
    <cellStyle name="_IN" xfId="132"/>
    <cellStyle name="_IN_!1 1 bao cao giao KH ve HTCMT vung TNB   12-12-2011" xfId="133"/>
    <cellStyle name="_IN_KH TPCP vung TNB (03-1-2012)" xfId="134"/>
    <cellStyle name="_KE KHAI THUE GTGT 2004" xfId="135"/>
    <cellStyle name="_KE KHAI THUE GTGT 2004_BCTC2004" xfId="136"/>
    <cellStyle name="_KH 2012 (TPCP) Bac Lieu (25-12-2011)" xfId="137"/>
    <cellStyle name="_Kh ql62 (2010) 11-09" xfId="138"/>
    <cellStyle name="_KH TPCP vung TNB (03-1-2012)" xfId="139"/>
    <cellStyle name="_Khung 2012" xfId="140"/>
    <cellStyle name="_x0001__kien giang 2" xfId="141"/>
    <cellStyle name="_KT (2)" xfId="142"/>
    <cellStyle name="_KT (2)_1" xfId="143"/>
    <cellStyle name="_KT (2)_1_Lora-tungchau" xfId="144"/>
    <cellStyle name="_KT (2)_1_Qt-HT3PQ1(CauKho)" xfId="145"/>
    <cellStyle name="_KT (2)_2" xfId="146"/>
    <cellStyle name="_KT (2)_2_TG-TH" xfId="147"/>
    <cellStyle name="_KT (2)_2_TG-TH_ApGiaVatTu_cayxanh_latgach" xfId="148"/>
    <cellStyle name="_KT (2)_2_TG-TH_BANG TONG HOP TINH HINH THANH QUYET TOAN (MOI I)" xfId="149"/>
    <cellStyle name="_KT (2)_2_TG-TH_BAO GIA NGAY 24-10-08 (co dam)" xfId="150"/>
    <cellStyle name="_KT (2)_2_TG-TH_BC  NAM 2007" xfId="151"/>
    <cellStyle name="_KT (2)_2_TG-TH_BC CV 6403 BKHĐT" xfId="152"/>
    <cellStyle name="_KT (2)_2_TG-TH_BC CV 6403 BKHĐT_Bieu 15" xfId="153"/>
    <cellStyle name="_KT (2)_2_TG-TH_BC CV 6403 BKHĐT_Bieu 9 - TH No XDCB" xfId="154"/>
    <cellStyle name="_KT (2)_2_TG-TH_BC CV 6403 BKHĐT_Bo sung mau bieu 12.8.2014" xfId="155"/>
    <cellStyle name="_KT (2)_2_TG-TH_BC NQ11-CP - chinh sua lai" xfId="156"/>
    <cellStyle name="_KT (2)_2_TG-TH_BC NQ11-CP-Quynh sau bieu so3" xfId="157"/>
    <cellStyle name="_KT (2)_2_TG-TH_BC_NQ11-CP_-_Thao_sua_lai" xfId="158"/>
    <cellStyle name="_KT (2)_2_TG-TH_Bieu 15" xfId="159"/>
    <cellStyle name="_KT (2)_2_TG-TH_Bieu 9 - TH No XDCB" xfId="160"/>
    <cellStyle name="_KT (2)_2_TG-TH_Bieu mau cong trinh khoi cong moi 3-4" xfId="161"/>
    <cellStyle name="_KT (2)_2_TG-TH_Bieu mau cong trinh khoi cong moi 3-4_Bieu 15" xfId="162"/>
    <cellStyle name="_KT (2)_2_TG-TH_Bieu mau cong trinh khoi cong moi 3-4_Bieu 9 - TH No XDCB" xfId="163"/>
    <cellStyle name="_KT (2)_2_TG-TH_Bieu mau cong trinh khoi cong moi 3-4_Bo sung mau bieu 12.8.2014" xfId="164"/>
    <cellStyle name="_KT (2)_2_TG-TH_Bieu3ODA" xfId="165"/>
    <cellStyle name="_KT (2)_2_TG-TH_Bieu3ODA_1" xfId="166"/>
    <cellStyle name="_KT (2)_2_TG-TH_Bieu4HTMT" xfId="167"/>
    <cellStyle name="_KT (2)_2_TG-TH_Bo sung mau bieu 12.8.2014" xfId="168"/>
    <cellStyle name="_KT (2)_2_TG-TH_bo sung von KCH nam 2010 va Du an tre kho khan" xfId="169"/>
    <cellStyle name="_KT (2)_2_TG-TH_Book1" xfId="170"/>
    <cellStyle name="_KT (2)_2_TG-TH_Book1_1" xfId="171"/>
    <cellStyle name="_KT (2)_2_TG-TH_Book1_1_BC CV 6403 BKHĐT" xfId="172"/>
    <cellStyle name="_KT (2)_2_TG-TH_Book1_1_Bieu 15" xfId="173"/>
    <cellStyle name="_KT (2)_2_TG-TH_Book1_1_Bieu 9 - TH No XDCB" xfId="174"/>
    <cellStyle name="_KT (2)_2_TG-TH_Book1_1_Bieu mau cong trinh khoi cong moi 3-4" xfId="175"/>
    <cellStyle name="_KT (2)_2_TG-TH_Book1_1_Bieu3ODA" xfId="176"/>
    <cellStyle name="_KT (2)_2_TG-TH_Book1_1_Bieu4HTMT" xfId="177"/>
    <cellStyle name="_KT (2)_2_TG-TH_Book1_1_Bo sung mau bieu 12.8.2014" xfId="178"/>
    <cellStyle name="_KT (2)_2_TG-TH_Book1_1_Book1" xfId="179"/>
    <cellStyle name="_KT (2)_2_TG-TH_Book1_1_Luy ke von ung nam 2011 -Thoa gui ngay 12-8-2012" xfId="180"/>
    <cellStyle name="_KT (2)_2_TG-TH_Book1_2" xfId="181"/>
    <cellStyle name="_KT (2)_2_TG-TH_Book1_2_BC CV 6403 BKHĐT" xfId="182"/>
    <cellStyle name="_KT (2)_2_TG-TH_Book1_2_Bieu3ODA" xfId="183"/>
    <cellStyle name="_KT (2)_2_TG-TH_Book1_2_Luy ke von ung nam 2011 -Thoa gui ngay 12-8-2012" xfId="184"/>
    <cellStyle name="_KT (2)_2_TG-TH_Book1_3" xfId="185"/>
    <cellStyle name="_KT (2)_2_TG-TH_Book1_BC CV 6403 BKHĐT" xfId="186"/>
    <cellStyle name="_KT (2)_2_TG-TH_Book1_Bieu 15" xfId="187"/>
    <cellStyle name="_KT (2)_2_TG-TH_Book1_Bieu 9 - TH No XDCB" xfId="188"/>
    <cellStyle name="_KT (2)_2_TG-TH_Book1_Bieu mau cong trinh khoi cong moi 3-4" xfId="189"/>
    <cellStyle name="_KT (2)_2_TG-TH_Book1_Bieu3ODA" xfId="190"/>
    <cellStyle name="_KT (2)_2_TG-TH_Book1_Bieu4HTMT" xfId="191"/>
    <cellStyle name="_KT (2)_2_TG-TH_Book1_Bo sung mau bieu 12.8.2014" xfId="192"/>
    <cellStyle name="_KT (2)_2_TG-TH_Book1_bo sung von KCH nam 2010 va Du an tre kho khan" xfId="193"/>
    <cellStyle name="_KT (2)_2_TG-TH_Book1_danh muc chuan bi dau tu 2011 ngay 07-6-2011" xfId="194"/>
    <cellStyle name="_KT (2)_2_TG-TH_Book1_Danh muc pbo nguon von XSKT, XDCB nam 2009 chuyen qua nam 2010" xfId="195"/>
    <cellStyle name="_KT (2)_2_TG-TH_Book1_dieu chinh KH 2011 ngay 26-5-2011111" xfId="196"/>
    <cellStyle name="_KT (2)_2_TG-TH_Book1_DS KCH PHAN BO VON NSDP NAM 2010" xfId="197"/>
    <cellStyle name="_KT (2)_2_TG-TH_Book1_giao KH 2011 ngay 10-12-2010" xfId="198"/>
    <cellStyle name="_KT (2)_2_TG-TH_Book1_Luy ke von ung nam 2011 -Thoa gui ngay 12-8-2012" xfId="199"/>
    <cellStyle name="_KT (2)_2_TG-TH_CAU Khanh Nam(Thi Cong)" xfId="200"/>
    <cellStyle name="_KT (2)_2_TG-TH_ChiHuong_ApGia" xfId="201"/>
    <cellStyle name="_KT (2)_2_TG-TH_ChiHuong_ApGia_Bieu 15" xfId="202"/>
    <cellStyle name="_KT (2)_2_TG-TH_ChiHuong_ApGia_Bieu 9 - TH No XDCB" xfId="203"/>
    <cellStyle name="_KT (2)_2_TG-TH_ChiHuong_ApGia_Bo sung mau bieu 12.8.2014" xfId="204"/>
    <cellStyle name="_KT (2)_2_TG-TH_CoCauPhi (version 1)" xfId="205"/>
    <cellStyle name="_KT (2)_2_TG-TH_danh muc chuan bi dau tu 2011 ngay 07-6-2011" xfId="206"/>
    <cellStyle name="_KT (2)_2_TG-TH_Danh muc pbo nguon von XSKT, XDCB nam 2009 chuyen qua nam 2010" xfId="207"/>
    <cellStyle name="_KT (2)_2_TG-TH_DAU NOI PL-CL TAI PHU LAMHC" xfId="208"/>
    <cellStyle name="_KT (2)_2_TG-TH_dieu chinh KH 2011 ngay 26-5-2011111" xfId="209"/>
    <cellStyle name="_KT (2)_2_TG-TH_DS KCH PHAN BO VON NSDP NAM 2010" xfId="210"/>
    <cellStyle name="_KT (2)_2_TG-TH_DU TRU VAT TU" xfId="211"/>
    <cellStyle name="_KT (2)_2_TG-TH_DU TRU VAT TU_Bieu 15" xfId="212"/>
    <cellStyle name="_KT (2)_2_TG-TH_DU TRU VAT TU_Bieu 9 - TH No XDCB" xfId="213"/>
    <cellStyle name="_KT (2)_2_TG-TH_DU TRU VAT TU_Bo sung mau bieu 12.8.2014" xfId="214"/>
    <cellStyle name="_KT (2)_2_TG-TH_giao KH 2011 ngay 10-12-2010" xfId="215"/>
    <cellStyle name="_KT (2)_2_TG-TH_GTGT 2003" xfId="216"/>
    <cellStyle name="_KT (2)_2_TG-TH_Ha Nam" xfId="217"/>
    <cellStyle name="_KT (2)_2_TG-TH_KE KHAI THUE GTGT 2004" xfId="218"/>
    <cellStyle name="_KT (2)_2_TG-TH_KE KHAI THUE GTGT 2004_BCTC2004" xfId="219"/>
    <cellStyle name="_KT (2)_2_TG-TH_KH TPCP vung TNB (03-1-2012)" xfId="220"/>
    <cellStyle name="_KT (2)_2_TG-TH_kien giang 2" xfId="221"/>
    <cellStyle name="_KT (2)_2_TG-TH_Lora-tungchau" xfId="222"/>
    <cellStyle name="_KT (2)_2_TG-TH_Luy ke von ung nam 2011 -Thoa gui ngay 12-8-2012" xfId="223"/>
    <cellStyle name="_KT (2)_2_TG-TH_Luy ke von ung nam 2011 -Thoa gui ngay 12-8-2012_Bieu 15" xfId="224"/>
    <cellStyle name="_KT (2)_2_TG-TH_Luy ke von ung nam 2011 -Thoa gui ngay 12-8-2012_Bieu 9 - TH No XDCB" xfId="225"/>
    <cellStyle name="_KT (2)_2_TG-TH_Luy ke von ung nam 2011 -Thoa gui ngay 12-8-2012_Bo sung mau bieu 12.8.2014" xfId="226"/>
    <cellStyle name="_KT (2)_2_TG-TH_NhanCong" xfId="227"/>
    <cellStyle name="_KT (2)_2_TG-TH_N-X-T-04" xfId="228"/>
    <cellStyle name="_KT (2)_2_TG-TH_phu luc tong ket tinh hinh TH giai doan 03-10 (ngay 30)" xfId="229"/>
    <cellStyle name="_KT (2)_2_TG-TH_phu luc tong ket tinh hinh TH giai doan 03-10 (ngay 30)_Bieu 15" xfId="230"/>
    <cellStyle name="_KT (2)_2_TG-TH_phu luc tong ket tinh hinh TH giai doan 03-10 (ngay 30)_Bieu 9 - TH No XDCB" xfId="231"/>
    <cellStyle name="_KT (2)_2_TG-TH_phu luc tong ket tinh hinh TH giai doan 03-10 (ngay 30)_Bo sung mau bieu 12.8.2014" xfId="232"/>
    <cellStyle name="_KT (2)_2_TG-TH_Qt-HT3PQ1(CauKho)" xfId="233"/>
    <cellStyle name="_KT (2)_2_TG-TH_Sheet1" xfId="234"/>
    <cellStyle name="_KT (2)_2_TG-TH_TK152-04" xfId="235"/>
    <cellStyle name="_KT (2)_2_TG-TH_ÿÿÿÿÿ" xfId="236"/>
    <cellStyle name="_KT (2)_2_TG-TH_ÿÿÿÿÿ_Bieu 15" xfId="237"/>
    <cellStyle name="_KT (2)_2_TG-TH_ÿÿÿÿÿ_Bieu 9 - TH No XDCB" xfId="238"/>
    <cellStyle name="_KT (2)_2_TG-TH_ÿÿÿÿÿ_Bieu mau cong trinh khoi cong moi 3-4" xfId="239"/>
    <cellStyle name="_KT (2)_2_TG-TH_ÿÿÿÿÿ_Bieu mau cong trinh khoi cong moi 3-4_Bieu 15" xfId="240"/>
    <cellStyle name="_KT (2)_2_TG-TH_ÿÿÿÿÿ_Bieu mau cong trinh khoi cong moi 3-4_Bieu 9 - TH No XDCB" xfId="241"/>
    <cellStyle name="_KT (2)_2_TG-TH_ÿÿÿÿÿ_Bieu mau cong trinh khoi cong moi 3-4_Bo sung mau bieu 12.8.2014" xfId="242"/>
    <cellStyle name="_KT (2)_2_TG-TH_ÿÿÿÿÿ_Bieu3ODA" xfId="243"/>
    <cellStyle name="_KT (2)_2_TG-TH_ÿÿÿÿÿ_Bieu3ODA_Bieu 15" xfId="244"/>
    <cellStyle name="_KT (2)_2_TG-TH_ÿÿÿÿÿ_Bieu3ODA_Bieu 9 - TH No XDCB" xfId="245"/>
    <cellStyle name="_KT (2)_2_TG-TH_ÿÿÿÿÿ_Bieu3ODA_Bo sung mau bieu 12.8.2014" xfId="246"/>
    <cellStyle name="_KT (2)_2_TG-TH_ÿÿÿÿÿ_Bieu4HTMT" xfId="247"/>
    <cellStyle name="_KT (2)_2_TG-TH_ÿÿÿÿÿ_Bo sung mau bieu 12.8.2014" xfId="248"/>
    <cellStyle name="_KT (2)_2_TG-TH_ÿÿÿÿÿ_Ha Nam" xfId="249"/>
    <cellStyle name="_KT (2)_2_TG-TH_ÿÿÿÿÿ_KH TPCP vung TNB (03-1-2012)" xfId="250"/>
    <cellStyle name="_KT (2)_2_TG-TH_ÿÿÿÿÿ_kien giang 2" xfId="251"/>
    <cellStyle name="_KT (2)_3" xfId="252"/>
    <cellStyle name="_KT (2)_3_TG-TH" xfId="253"/>
    <cellStyle name="_KT (2)_3_TG-TH_BC  NAM 2007" xfId="254"/>
    <cellStyle name="_KT (2)_3_TG-TH_Bieu 15" xfId="255"/>
    <cellStyle name="_KT (2)_3_TG-TH_Bieu 9 - TH No XDCB" xfId="256"/>
    <cellStyle name="_KT (2)_3_TG-TH_Bieu mau cong trinh khoi cong moi 3-4" xfId="257"/>
    <cellStyle name="_KT (2)_3_TG-TH_Bieu3ODA" xfId="258"/>
    <cellStyle name="_KT (2)_3_TG-TH_Bieu3ODA_1" xfId="259"/>
    <cellStyle name="_KT (2)_3_TG-TH_Bieu4HTMT" xfId="260"/>
    <cellStyle name="_KT (2)_3_TG-TH_Bo sung mau bieu 12.8.2014" xfId="261"/>
    <cellStyle name="_KT (2)_3_TG-TH_bo sung von KCH nam 2010 va Du an tre kho khan" xfId="262"/>
    <cellStyle name="_KT (2)_3_TG-TH_Book1" xfId="263"/>
    <cellStyle name="_KT (2)_3_TG-TH_Book1_KH TPCP vung TNB (03-1-2012)" xfId="264"/>
    <cellStyle name="_KT (2)_3_TG-TH_Book1_kien giang 2" xfId="265"/>
    <cellStyle name="_KT (2)_3_TG-TH_danh muc chuan bi dau tu 2011 ngay 07-6-2011" xfId="266"/>
    <cellStyle name="_KT (2)_3_TG-TH_Danh muc pbo nguon von XSKT, XDCB nam 2009 chuyen qua nam 2010" xfId="267"/>
    <cellStyle name="_KT (2)_3_TG-TH_dieu chinh KH 2011 ngay 26-5-2011111" xfId="268"/>
    <cellStyle name="_KT (2)_3_TG-TH_DS KCH PHAN BO VON NSDP NAM 2010" xfId="269"/>
    <cellStyle name="_KT (2)_3_TG-TH_giao KH 2011 ngay 10-12-2010" xfId="270"/>
    <cellStyle name="_KT (2)_3_TG-TH_GTGT 2003" xfId="271"/>
    <cellStyle name="_KT (2)_3_TG-TH_Ha Nam" xfId="272"/>
    <cellStyle name="_KT (2)_3_TG-TH_KE KHAI THUE GTGT 2004" xfId="273"/>
    <cellStyle name="_KT (2)_3_TG-TH_KE KHAI THUE GTGT 2004_BCTC2004" xfId="274"/>
    <cellStyle name="_KT (2)_3_TG-TH_KH TPCP vung TNB (03-1-2012)" xfId="275"/>
    <cellStyle name="_KT (2)_3_TG-TH_kien giang 2" xfId="276"/>
    <cellStyle name="_KT (2)_3_TG-TH_Lora-tungchau" xfId="277"/>
    <cellStyle name="_KT (2)_3_TG-TH_N-X-T-04" xfId="278"/>
    <cellStyle name="_KT (2)_3_TG-TH_PERSONAL" xfId="279"/>
    <cellStyle name="_KT (2)_3_TG-TH_PERSONAL_BC CV 6403 BKHĐT" xfId="280"/>
    <cellStyle name="_KT (2)_3_TG-TH_PERSONAL_Bieu 15" xfId="281"/>
    <cellStyle name="_KT (2)_3_TG-TH_PERSONAL_Bieu 9 - TH No XDCB" xfId="282"/>
    <cellStyle name="_KT (2)_3_TG-TH_PERSONAL_Bieu mau cong trinh khoi cong moi 3-4" xfId="283"/>
    <cellStyle name="_KT (2)_3_TG-TH_PERSONAL_Bieu3ODA" xfId="284"/>
    <cellStyle name="_KT (2)_3_TG-TH_PERSONAL_Bieu4HTMT" xfId="285"/>
    <cellStyle name="_KT (2)_3_TG-TH_PERSONAL_Bo sung mau bieu 12.8.2014" xfId="286"/>
    <cellStyle name="_KT (2)_3_TG-TH_PERSONAL_Book1" xfId="287"/>
    <cellStyle name="_KT (2)_3_TG-TH_PERSONAL_Luy ke von ung nam 2011 -Thoa gui ngay 12-8-2012" xfId="288"/>
    <cellStyle name="_KT (2)_3_TG-TH_PERSONAL_Tong hop KHCB 2001" xfId="289"/>
    <cellStyle name="_KT (2)_3_TG-TH_Qt-HT3PQ1(CauKho)" xfId="290"/>
    <cellStyle name="_KT (2)_3_TG-TH_TK152-04" xfId="291"/>
    <cellStyle name="_KT (2)_3_TG-TH_ÿÿÿÿÿ" xfId="292"/>
    <cellStyle name="_KT (2)_3_TG-TH_ÿÿÿÿÿ_KH TPCP vung TNB (03-1-2012)" xfId="293"/>
    <cellStyle name="_KT (2)_3_TG-TH_ÿÿÿÿÿ_kien giang 2" xfId="294"/>
    <cellStyle name="_KT (2)_4" xfId="295"/>
    <cellStyle name="_KT (2)_4_ApGiaVatTu_cayxanh_latgach" xfId="296"/>
    <cellStyle name="_KT (2)_4_BANG TONG HOP TINH HINH THANH QUYET TOAN (MOI I)" xfId="297"/>
    <cellStyle name="_KT (2)_4_BAO GIA NGAY 24-10-08 (co dam)" xfId="298"/>
    <cellStyle name="_KT (2)_4_BC  NAM 2007" xfId="299"/>
    <cellStyle name="_KT (2)_4_BC CV 6403 BKHĐT" xfId="300"/>
    <cellStyle name="_KT (2)_4_BC CV 6403 BKHĐT_Bieu 15" xfId="301"/>
    <cellStyle name="_KT (2)_4_BC CV 6403 BKHĐT_Bieu 9 - TH No XDCB" xfId="302"/>
    <cellStyle name="_KT (2)_4_BC CV 6403 BKHĐT_Bo sung mau bieu 12.8.2014" xfId="303"/>
    <cellStyle name="_KT (2)_4_BC NQ11-CP - chinh sua lai" xfId="304"/>
    <cellStyle name="_KT (2)_4_BC NQ11-CP-Quynh sau bieu so3" xfId="305"/>
    <cellStyle name="_KT (2)_4_BC_NQ11-CP_-_Thao_sua_lai" xfId="306"/>
    <cellStyle name="_KT (2)_4_Bieu 15" xfId="307"/>
    <cellStyle name="_KT (2)_4_Bieu 9 - TH No XDCB" xfId="308"/>
    <cellStyle name="_KT (2)_4_Bieu mau cong trinh khoi cong moi 3-4" xfId="309"/>
    <cellStyle name="_KT (2)_4_Bieu mau cong trinh khoi cong moi 3-4_Bieu 15" xfId="310"/>
    <cellStyle name="_KT (2)_4_Bieu mau cong trinh khoi cong moi 3-4_Bieu 9 - TH No XDCB" xfId="311"/>
    <cellStyle name="_KT (2)_4_Bieu mau cong trinh khoi cong moi 3-4_Bo sung mau bieu 12.8.2014" xfId="312"/>
    <cellStyle name="_KT (2)_4_Bieu3ODA" xfId="313"/>
    <cellStyle name="_KT (2)_4_Bieu3ODA_1" xfId="314"/>
    <cellStyle name="_KT (2)_4_Bieu4HTMT" xfId="315"/>
    <cellStyle name="_KT (2)_4_Bo sung mau bieu 12.8.2014" xfId="316"/>
    <cellStyle name="_KT (2)_4_bo sung von KCH nam 2010 va Du an tre kho khan" xfId="317"/>
    <cellStyle name="_KT (2)_4_Book1" xfId="318"/>
    <cellStyle name="_KT (2)_4_Book1_1" xfId="319"/>
    <cellStyle name="_KT (2)_4_Book1_1_BC CV 6403 BKHĐT" xfId="320"/>
    <cellStyle name="_KT (2)_4_Book1_1_Bieu 15" xfId="321"/>
    <cellStyle name="_KT (2)_4_Book1_1_Bieu 9 - TH No XDCB" xfId="322"/>
    <cellStyle name="_KT (2)_4_Book1_1_Bieu mau cong trinh khoi cong moi 3-4" xfId="323"/>
    <cellStyle name="_KT (2)_4_Book1_1_Bieu3ODA" xfId="324"/>
    <cellStyle name="_KT (2)_4_Book1_1_Bieu4HTMT" xfId="325"/>
    <cellStyle name="_KT (2)_4_Book1_1_Bo sung mau bieu 12.8.2014" xfId="326"/>
    <cellStyle name="_KT (2)_4_Book1_1_Book1" xfId="327"/>
    <cellStyle name="_KT (2)_4_Book1_1_Luy ke von ung nam 2011 -Thoa gui ngay 12-8-2012" xfId="328"/>
    <cellStyle name="_KT (2)_4_Book1_2" xfId="329"/>
    <cellStyle name="_KT (2)_4_Book1_2_BC CV 6403 BKHĐT" xfId="330"/>
    <cellStyle name="_KT (2)_4_Book1_2_Bieu3ODA" xfId="331"/>
    <cellStyle name="_KT (2)_4_Book1_2_Luy ke von ung nam 2011 -Thoa gui ngay 12-8-2012" xfId="332"/>
    <cellStyle name="_KT (2)_4_Book1_3" xfId="333"/>
    <cellStyle name="_KT (2)_4_Book1_BC CV 6403 BKHĐT" xfId="334"/>
    <cellStyle name="_KT (2)_4_Book1_Bieu 15" xfId="335"/>
    <cellStyle name="_KT (2)_4_Book1_Bieu 9 - TH No XDCB" xfId="336"/>
    <cellStyle name="_KT (2)_4_Book1_Bieu mau cong trinh khoi cong moi 3-4" xfId="337"/>
    <cellStyle name="_KT (2)_4_Book1_Bieu3ODA" xfId="338"/>
    <cellStyle name="_KT (2)_4_Book1_Bieu4HTMT" xfId="339"/>
    <cellStyle name="_KT (2)_4_Book1_Bo sung mau bieu 12.8.2014" xfId="340"/>
    <cellStyle name="_KT (2)_4_Book1_bo sung von KCH nam 2010 va Du an tre kho khan" xfId="341"/>
    <cellStyle name="_KT (2)_4_Book1_danh muc chuan bi dau tu 2011 ngay 07-6-2011" xfId="342"/>
    <cellStyle name="_KT (2)_4_Book1_Danh muc pbo nguon von XSKT, XDCB nam 2009 chuyen qua nam 2010" xfId="343"/>
    <cellStyle name="_KT (2)_4_Book1_dieu chinh KH 2011 ngay 26-5-2011111" xfId="344"/>
    <cellStyle name="_KT (2)_4_Book1_DS KCH PHAN BO VON NSDP NAM 2010" xfId="345"/>
    <cellStyle name="_KT (2)_4_Book1_giao KH 2011 ngay 10-12-2010" xfId="346"/>
    <cellStyle name="_KT (2)_4_Book1_Luy ke von ung nam 2011 -Thoa gui ngay 12-8-2012" xfId="347"/>
    <cellStyle name="_KT (2)_4_CAU Khanh Nam(Thi Cong)" xfId="348"/>
    <cellStyle name="_KT (2)_4_ChiHuong_ApGia" xfId="349"/>
    <cellStyle name="_KT (2)_4_ChiHuong_ApGia_Bieu 15" xfId="350"/>
    <cellStyle name="_KT (2)_4_ChiHuong_ApGia_Bieu 9 - TH No XDCB" xfId="351"/>
    <cellStyle name="_KT (2)_4_ChiHuong_ApGia_Bo sung mau bieu 12.8.2014" xfId="352"/>
    <cellStyle name="_KT (2)_4_CoCauPhi (version 1)" xfId="353"/>
    <cellStyle name="_KT (2)_4_danh muc chuan bi dau tu 2011 ngay 07-6-2011" xfId="354"/>
    <cellStyle name="_KT (2)_4_Danh muc pbo nguon von XSKT, XDCB nam 2009 chuyen qua nam 2010" xfId="355"/>
    <cellStyle name="_KT (2)_4_DAU NOI PL-CL TAI PHU LAMHC" xfId="356"/>
    <cellStyle name="_KT (2)_4_dieu chinh KH 2011 ngay 26-5-2011111" xfId="357"/>
    <cellStyle name="_KT (2)_4_DS KCH PHAN BO VON NSDP NAM 2010" xfId="358"/>
    <cellStyle name="_KT (2)_4_DU TRU VAT TU" xfId="359"/>
    <cellStyle name="_KT (2)_4_DU TRU VAT TU_Bieu 15" xfId="360"/>
    <cellStyle name="_KT (2)_4_DU TRU VAT TU_Bieu 9 - TH No XDCB" xfId="361"/>
    <cellStyle name="_KT (2)_4_DU TRU VAT TU_Bo sung mau bieu 12.8.2014" xfId="362"/>
    <cellStyle name="_KT (2)_4_giao KH 2011 ngay 10-12-2010" xfId="363"/>
    <cellStyle name="_KT (2)_4_GTGT 2003" xfId="364"/>
    <cellStyle name="_KT (2)_4_Ha Nam" xfId="365"/>
    <cellStyle name="_KT (2)_4_KE KHAI THUE GTGT 2004" xfId="366"/>
    <cellStyle name="_KT (2)_4_KE KHAI THUE GTGT 2004_BCTC2004" xfId="367"/>
    <cellStyle name="_KT (2)_4_KH TPCP vung TNB (03-1-2012)" xfId="368"/>
    <cellStyle name="_KT (2)_4_kien giang 2" xfId="369"/>
    <cellStyle name="_KT (2)_4_Lora-tungchau" xfId="370"/>
    <cellStyle name="_KT (2)_4_Luy ke von ung nam 2011 -Thoa gui ngay 12-8-2012" xfId="371"/>
    <cellStyle name="_KT (2)_4_Luy ke von ung nam 2011 -Thoa gui ngay 12-8-2012_Bieu 15" xfId="372"/>
    <cellStyle name="_KT (2)_4_Luy ke von ung nam 2011 -Thoa gui ngay 12-8-2012_Bieu 9 - TH No XDCB" xfId="373"/>
    <cellStyle name="_KT (2)_4_Luy ke von ung nam 2011 -Thoa gui ngay 12-8-2012_Bo sung mau bieu 12.8.2014" xfId="374"/>
    <cellStyle name="_KT (2)_4_NhanCong" xfId="375"/>
    <cellStyle name="_KT (2)_4_N-X-T-04" xfId="376"/>
    <cellStyle name="_KT (2)_4_phu luc tong ket tinh hinh TH giai doan 03-10 (ngay 30)" xfId="377"/>
    <cellStyle name="_KT (2)_4_phu luc tong ket tinh hinh TH giai doan 03-10 (ngay 30)_Bieu 15" xfId="378"/>
    <cellStyle name="_KT (2)_4_phu luc tong ket tinh hinh TH giai doan 03-10 (ngay 30)_Bieu 9 - TH No XDCB" xfId="379"/>
    <cellStyle name="_KT (2)_4_phu luc tong ket tinh hinh TH giai doan 03-10 (ngay 30)_Bo sung mau bieu 12.8.2014" xfId="380"/>
    <cellStyle name="_KT (2)_4_Qt-HT3PQ1(CauKho)" xfId="381"/>
    <cellStyle name="_KT (2)_4_Sheet1" xfId="382"/>
    <cellStyle name="_KT (2)_4_TG-TH" xfId="383"/>
    <cellStyle name="_KT (2)_4_TK152-04" xfId="384"/>
    <cellStyle name="_KT (2)_4_ÿÿÿÿÿ" xfId="385"/>
    <cellStyle name="_KT (2)_4_ÿÿÿÿÿ_Bieu 15" xfId="386"/>
    <cellStyle name="_KT (2)_4_ÿÿÿÿÿ_Bieu 9 - TH No XDCB" xfId="387"/>
    <cellStyle name="_KT (2)_4_ÿÿÿÿÿ_Bieu mau cong trinh khoi cong moi 3-4" xfId="388"/>
    <cellStyle name="_KT (2)_4_ÿÿÿÿÿ_Bieu mau cong trinh khoi cong moi 3-4_Bieu 15" xfId="389"/>
    <cellStyle name="_KT (2)_4_ÿÿÿÿÿ_Bieu mau cong trinh khoi cong moi 3-4_Bieu 9 - TH No XDCB" xfId="390"/>
    <cellStyle name="_KT (2)_4_ÿÿÿÿÿ_Bieu mau cong trinh khoi cong moi 3-4_Bo sung mau bieu 12.8.2014" xfId="391"/>
    <cellStyle name="_KT (2)_4_ÿÿÿÿÿ_Bieu3ODA" xfId="392"/>
    <cellStyle name="_KT (2)_4_ÿÿÿÿÿ_Bieu3ODA_Bieu 15" xfId="393"/>
    <cellStyle name="_KT (2)_4_ÿÿÿÿÿ_Bieu3ODA_Bieu 9 - TH No XDCB" xfId="394"/>
    <cellStyle name="_KT (2)_4_ÿÿÿÿÿ_Bieu4HTMT" xfId="395"/>
    <cellStyle name="_KT (2)_4_ÿÿÿÿÿ_Bo sung mau bieu 12.8.2014" xfId="396"/>
    <cellStyle name="_KT (2)_4_ÿÿÿÿÿ_Ha Nam" xfId="397"/>
    <cellStyle name="_KT (2)_4_ÿÿÿÿÿ_KH TPCP vung TNB (03-1-2012)" xfId="398"/>
    <cellStyle name="_KT (2)_4_ÿÿÿÿÿ_kien giang 2" xfId="399"/>
    <cellStyle name="_KT (2)_5" xfId="400"/>
    <cellStyle name="_KT (2)_5_ApGiaVatTu_cayxanh_latgach" xfId="401"/>
    <cellStyle name="_KT (2)_5_BANG TONG HOP TINH HINH THANH QUYET TOAN (MOI I)" xfId="402"/>
    <cellStyle name="_KT (2)_5_BAO GIA NGAY 24-10-08 (co dam)" xfId="403"/>
    <cellStyle name="_KT (2)_5_BC  NAM 2007" xfId="404"/>
    <cellStyle name="_KT (2)_5_BC CV 6403 BKHĐT" xfId="405"/>
    <cellStyle name="_KT (2)_5_BC CV 6403 BKHĐT_Bieu 15" xfId="406"/>
    <cellStyle name="_KT (2)_5_BC CV 6403 BKHĐT_Bieu 9 - TH No XDCB" xfId="407"/>
    <cellStyle name="_KT (2)_5_BC NQ11-CP - chinh sua lai" xfId="408"/>
    <cellStyle name="_KT (2)_5_BC NQ11-CP-Quynh sau bieu so3" xfId="409"/>
    <cellStyle name="_KT (2)_5_BC_NQ11-CP_-_Thao_sua_lai" xfId="410"/>
    <cellStyle name="_KT (2)_5_Bieu 15" xfId="411"/>
    <cellStyle name="_KT (2)_5_Bieu 9 - TH No XDCB" xfId="412"/>
    <cellStyle name="_KT (2)_5_Bieu mau cong trinh khoi cong moi 3-4" xfId="413"/>
    <cellStyle name="_KT (2)_5_Bieu mau cong trinh khoi cong moi 3-4_Bieu 15" xfId="414"/>
    <cellStyle name="_KT (2)_5_Bieu mau cong trinh khoi cong moi 3-4_Bieu 9 - TH No XDCB" xfId="415"/>
    <cellStyle name="_KT (2)_5_Bieu3ODA" xfId="416"/>
    <cellStyle name="_KT (2)_5_Bieu3ODA_1" xfId="417"/>
    <cellStyle name="_KT (2)_5_Bieu4HTMT" xfId="418"/>
    <cellStyle name="_KT (2)_5_bo sung von KCH nam 2010 va Du an tre kho khan" xfId="419"/>
    <cellStyle name="_KT (2)_5_Book1" xfId="420"/>
    <cellStyle name="_KT (2)_5_Book1_1" xfId="421"/>
    <cellStyle name="_KT (2)_5_Book1_1_BC CV 6403 BKHĐT" xfId="422"/>
    <cellStyle name="_KT (2)_5_Book1_1_Bieu 15" xfId="423"/>
    <cellStyle name="_KT (2)_5_Book1_1_Bieu 9 - TH No XDCB" xfId="424"/>
    <cellStyle name="_KT (2)_5_Book1_1_Bieu mau cong trinh khoi cong moi 3-4" xfId="425"/>
    <cellStyle name="_KT (2)_5_Book1_1_Bieu3ODA" xfId="426"/>
    <cellStyle name="_KT (2)_5_Book1_1_Bieu4HTMT" xfId="427"/>
    <cellStyle name="_KT (2)_5_Book1_1_Book1" xfId="428"/>
    <cellStyle name="_KT (2)_5_Book1_1_Luy ke von ung nam 2011 -Thoa gui ngay 12-8-2012" xfId="429"/>
    <cellStyle name="_KT (2)_5_Book1_2" xfId="430"/>
    <cellStyle name="_KT (2)_5_Book1_2_BC CV 6403 BKHĐT" xfId="431"/>
    <cellStyle name="_KT (2)_5_Book1_2_Bieu3ODA" xfId="432"/>
    <cellStyle name="_KT (2)_5_Book1_2_Luy ke von ung nam 2011 -Thoa gui ngay 12-8-2012" xfId="433"/>
    <cellStyle name="_KT (2)_5_Book1_3" xfId="434"/>
    <cellStyle name="_KT (2)_5_Book1_BC CV 6403 BKHĐT" xfId="435"/>
    <cellStyle name="_KT (2)_5_Book1_Bieu 15" xfId="436"/>
    <cellStyle name="_KT (2)_5_Book1_Bieu 9 - TH No XDCB" xfId="437"/>
    <cellStyle name="_KT (2)_5_Book1_Bieu mau cong trinh khoi cong moi 3-4" xfId="438"/>
    <cellStyle name="_KT (2)_5_Book1_Bieu3ODA" xfId="439"/>
    <cellStyle name="_KT (2)_5_Book1_Bieu4HTMT" xfId="440"/>
    <cellStyle name="_KT (2)_5_Book1_bo sung von KCH nam 2010 va Du an tre kho khan" xfId="441"/>
    <cellStyle name="_KT (2)_5_Book1_danh muc chuan bi dau tu 2011 ngay 07-6-2011" xfId="442"/>
    <cellStyle name="_KT (2)_5_Book1_Danh muc pbo nguon von XSKT, XDCB nam 2009 chuyen qua nam 2010" xfId="443"/>
    <cellStyle name="_KT (2)_5_Book1_dieu chinh KH 2011 ngay 26-5-2011111" xfId="444"/>
    <cellStyle name="_KT (2)_5_Book1_DS KCH PHAN BO VON NSDP NAM 2010" xfId="445"/>
    <cellStyle name="_KT (2)_5_Book1_giao KH 2011 ngay 10-12-2010" xfId="446"/>
    <cellStyle name="_KT (2)_5_Book1_Luy ke von ung nam 2011 -Thoa gui ngay 12-8-2012" xfId="447"/>
    <cellStyle name="_KT (2)_5_CAU Khanh Nam(Thi Cong)" xfId="448"/>
    <cellStyle name="_KT (2)_5_ChiHuong_ApGia" xfId="449"/>
    <cellStyle name="_KT (2)_5_ChiHuong_ApGia_Bieu 15" xfId="450"/>
    <cellStyle name="_KT (2)_5_ChiHuong_ApGia_Bieu 9 - TH No XDCB" xfId="451"/>
    <cellStyle name="_KT (2)_5_CoCauPhi (version 1)" xfId="452"/>
    <cellStyle name="_KT (2)_5_danh muc chuan bi dau tu 2011 ngay 07-6-2011" xfId="453"/>
    <cellStyle name="_KT (2)_5_Danh muc pbo nguon von XSKT, XDCB nam 2009 chuyen qua nam 2010" xfId="454"/>
    <cellStyle name="_KT (2)_5_DAU NOI PL-CL TAI PHU LAMHC" xfId="455"/>
    <cellStyle name="_KT (2)_5_dieu chinh KH 2011 ngay 26-5-2011111" xfId="456"/>
    <cellStyle name="_KT (2)_5_DS KCH PHAN BO VON NSDP NAM 2010" xfId="457"/>
    <cellStyle name="_KT (2)_5_DU TRU VAT TU" xfId="458"/>
    <cellStyle name="_KT (2)_5_DU TRU VAT TU_Bieu 15" xfId="459"/>
    <cellStyle name="_KT (2)_5_DU TRU VAT TU_Bieu 9 - TH No XDCB" xfId="460"/>
    <cellStyle name="_KT (2)_5_giao KH 2011 ngay 10-12-2010" xfId="461"/>
    <cellStyle name="_KT (2)_5_GTGT 2003" xfId="462"/>
    <cellStyle name="_KT (2)_5_Ha Nam" xfId="463"/>
    <cellStyle name="_KT (2)_5_KE KHAI THUE GTGT 2004" xfId="464"/>
    <cellStyle name="_KT (2)_5_KE KHAI THUE GTGT 2004_BCTC2004" xfId="465"/>
    <cellStyle name="_KT (2)_5_KH TPCP vung TNB (03-1-2012)" xfId="466"/>
    <cellStyle name="_KT (2)_5_kien giang 2" xfId="467"/>
    <cellStyle name="_KT (2)_5_Lora-tungchau" xfId="468"/>
    <cellStyle name="_KT (2)_5_Luy ke von ung nam 2011 -Thoa gui ngay 12-8-2012" xfId="469"/>
    <cellStyle name="_KT (2)_5_Luy ke von ung nam 2011 -Thoa gui ngay 12-8-2012_Bieu 15" xfId="470"/>
    <cellStyle name="_KT (2)_5_Luy ke von ung nam 2011 -Thoa gui ngay 12-8-2012_Bieu 9 - TH No XDCB" xfId="471"/>
    <cellStyle name="_KT (2)_5_NhanCong" xfId="472"/>
    <cellStyle name="_KT (2)_5_N-X-T-04" xfId="473"/>
    <cellStyle name="_KT (2)_5_phu luc tong ket tinh hinh TH giai doan 03-10 (ngay 30)" xfId="474"/>
    <cellStyle name="_KT (2)_5_phu luc tong ket tinh hinh TH giai doan 03-10 (ngay 30)_Bieu 15" xfId="475"/>
    <cellStyle name="_KT (2)_5_phu luc tong ket tinh hinh TH giai doan 03-10 (ngay 30)_Bieu 9 - TH No XDCB" xfId="476"/>
    <cellStyle name="_KT (2)_5_Qt-HT3PQ1(CauKho)" xfId="477"/>
    <cellStyle name="_KT (2)_5_Sheet1" xfId="478"/>
    <cellStyle name="_KT (2)_5_TK152-04" xfId="479"/>
    <cellStyle name="_KT (2)_5_ÿÿÿÿÿ" xfId="480"/>
    <cellStyle name="_KT (2)_5_ÿÿÿÿÿ_Bieu 15" xfId="481"/>
    <cellStyle name="_KT (2)_5_ÿÿÿÿÿ_Bieu 9 - TH No XDCB" xfId="482"/>
    <cellStyle name="_KT (2)_5_ÿÿÿÿÿ_Bieu mau cong trinh khoi cong moi 3-4" xfId="483"/>
    <cellStyle name="_KT (2)_5_ÿÿÿÿÿ_Bieu mau cong trinh khoi cong moi 3-4_Bieu 15" xfId="484"/>
    <cellStyle name="_KT (2)_5_ÿÿÿÿÿ_Bieu mau cong trinh khoi cong moi 3-4_Bieu 9 - TH No XDCB" xfId="485"/>
    <cellStyle name="_KT (2)_5_ÿÿÿÿÿ_Bieu3ODA" xfId="486"/>
    <cellStyle name="_KT (2)_5_ÿÿÿÿÿ_Bieu3ODA_Bieu 15" xfId="487"/>
    <cellStyle name="_KT (2)_5_ÿÿÿÿÿ_Bieu3ODA_Bieu 9 - TH No XDCB" xfId="488"/>
    <cellStyle name="_KT (2)_5_ÿÿÿÿÿ_Bieu4HTMT" xfId="489"/>
    <cellStyle name="_KT (2)_5_ÿÿÿÿÿ_Ha Nam" xfId="490"/>
    <cellStyle name="_KT (2)_5_ÿÿÿÿÿ_KH TPCP vung TNB (03-1-2012)" xfId="491"/>
    <cellStyle name="_KT (2)_5_ÿÿÿÿÿ_kien giang 2" xfId="492"/>
    <cellStyle name="_KT (2)_BC  NAM 2007" xfId="493"/>
    <cellStyle name="_KT (2)_Bieu 15" xfId="494"/>
    <cellStyle name="_KT (2)_Bieu 9 - TH No XDCB" xfId="495"/>
    <cellStyle name="_KT (2)_Bieu mau cong trinh khoi cong moi 3-4" xfId="496"/>
    <cellStyle name="_KT (2)_Bieu3ODA" xfId="497"/>
    <cellStyle name="_KT (2)_Bieu3ODA_1" xfId="498"/>
    <cellStyle name="_KT (2)_Bieu4HTMT" xfId="499"/>
    <cellStyle name="_KT (2)_Bo sung mau bieu 12.8.2014" xfId="500"/>
    <cellStyle name="_KT (2)_bo sung von KCH nam 2010 va Du an tre kho khan" xfId="501"/>
    <cellStyle name="_KT (2)_Book1" xfId="502"/>
    <cellStyle name="_KT (2)_Book1_KH TPCP vung TNB (03-1-2012)" xfId="503"/>
    <cellStyle name="_KT (2)_Book1_kien giang 2" xfId="504"/>
    <cellStyle name="_KT (2)_danh muc chuan bi dau tu 2011 ngay 07-6-2011" xfId="505"/>
    <cellStyle name="_KT (2)_Danh muc pbo nguon von XSKT, XDCB nam 2009 chuyen qua nam 2010" xfId="506"/>
    <cellStyle name="_KT (2)_dieu chinh KH 2011 ngay 26-5-2011111" xfId="507"/>
    <cellStyle name="_KT (2)_DS KCH PHAN BO VON NSDP NAM 2010" xfId="508"/>
    <cellStyle name="_KT (2)_giao KH 2011 ngay 10-12-2010" xfId="509"/>
    <cellStyle name="_KT (2)_GTGT 2003" xfId="510"/>
    <cellStyle name="_KT (2)_Ha Nam" xfId="511"/>
    <cellStyle name="_KT (2)_KE KHAI THUE GTGT 2004" xfId="512"/>
    <cellStyle name="_KT (2)_KE KHAI THUE GTGT 2004_BCTC2004" xfId="513"/>
    <cellStyle name="_KT (2)_KH TPCP vung TNB (03-1-2012)" xfId="514"/>
    <cellStyle name="_KT (2)_kien giang 2" xfId="515"/>
    <cellStyle name="_KT (2)_Lora-tungchau" xfId="516"/>
    <cellStyle name="_KT (2)_N-X-T-04" xfId="517"/>
    <cellStyle name="_KT (2)_PERSONAL" xfId="518"/>
    <cellStyle name="_KT (2)_PERSONAL_BC CV 6403 BKHĐT" xfId="519"/>
    <cellStyle name="_KT (2)_PERSONAL_Bieu 15" xfId="520"/>
    <cellStyle name="_KT (2)_PERSONAL_Bieu 9 - TH No XDCB" xfId="521"/>
    <cellStyle name="_KT (2)_PERSONAL_Bieu mau cong trinh khoi cong moi 3-4" xfId="522"/>
    <cellStyle name="_KT (2)_PERSONAL_Bieu3ODA" xfId="523"/>
    <cellStyle name="_KT (2)_PERSONAL_Bieu4HTMT" xfId="524"/>
    <cellStyle name="_KT (2)_PERSONAL_Book1" xfId="525"/>
    <cellStyle name="_KT (2)_PERSONAL_Luy ke von ung nam 2011 -Thoa gui ngay 12-8-2012" xfId="526"/>
    <cellStyle name="_KT (2)_PERSONAL_Tong hop KHCB 2001" xfId="527"/>
    <cellStyle name="_KT (2)_Qt-HT3PQ1(CauKho)" xfId="528"/>
    <cellStyle name="_KT (2)_TG-TH" xfId="529"/>
    <cellStyle name="_KT (2)_TK152-04" xfId="530"/>
    <cellStyle name="_KT (2)_ÿÿÿÿÿ" xfId="531"/>
    <cellStyle name="_KT (2)_ÿÿÿÿÿ_KH TPCP vung TNB (03-1-2012)" xfId="532"/>
    <cellStyle name="_KT (2)_ÿÿÿÿÿ_kien giang 2" xfId="533"/>
    <cellStyle name="_KT_TG" xfId="534"/>
    <cellStyle name="_KT_TG_1" xfId="535"/>
    <cellStyle name="_KT_TG_1_ApGiaVatTu_cayxanh_latgach" xfId="536"/>
    <cellStyle name="_KT_TG_1_BANG TONG HOP TINH HINH THANH QUYET TOAN (MOI I)" xfId="537"/>
    <cellStyle name="_KT_TG_1_BAO GIA NGAY 24-10-08 (co dam)" xfId="538"/>
    <cellStyle name="_KT_TG_1_BC  NAM 2007" xfId="539"/>
    <cellStyle name="_KT_TG_1_BC CV 6403 BKHĐT" xfId="540"/>
    <cellStyle name="_KT_TG_1_BC CV 6403 BKHĐT_Bieu 15" xfId="541"/>
    <cellStyle name="_KT_TG_1_BC CV 6403 BKHĐT_Bieu 9 - TH No XDCB" xfId="542"/>
    <cellStyle name="_KT_TG_1_BC NQ11-CP - chinh sua lai" xfId="543"/>
    <cellStyle name="_KT_TG_1_BC NQ11-CP-Quynh sau bieu so3" xfId="544"/>
    <cellStyle name="_KT_TG_1_BC_NQ11-CP_-_Thao_sua_lai" xfId="545"/>
    <cellStyle name="_KT_TG_1_Bieu 15" xfId="546"/>
    <cellStyle name="_KT_TG_1_Bieu 9 - TH No XDCB" xfId="547"/>
    <cellStyle name="_KT_TG_1_Bieu mau cong trinh khoi cong moi 3-4" xfId="548"/>
    <cellStyle name="_KT_TG_1_Bieu mau cong trinh khoi cong moi 3-4_Bieu 15" xfId="549"/>
    <cellStyle name="_KT_TG_1_Bieu mau cong trinh khoi cong moi 3-4_Bieu 9 - TH No XDCB" xfId="550"/>
    <cellStyle name="_KT_TG_1_Bieu3ODA" xfId="551"/>
    <cellStyle name="_KT_TG_1_Bieu3ODA_1" xfId="552"/>
    <cellStyle name="_KT_TG_1_Bieu4HTMT" xfId="553"/>
    <cellStyle name="_KT_TG_1_bo sung von KCH nam 2010 va Du an tre kho khan" xfId="554"/>
    <cellStyle name="_KT_TG_1_Book1" xfId="555"/>
    <cellStyle name="_KT_TG_1_Book1_1" xfId="556"/>
    <cellStyle name="_KT_TG_1_Book1_1_BC CV 6403 BKHĐT" xfId="557"/>
    <cellStyle name="_KT_TG_1_Book1_1_Bieu 15" xfId="558"/>
    <cellStyle name="_KT_TG_1_Book1_1_Bieu 9 - TH No XDCB" xfId="559"/>
    <cellStyle name="_KT_TG_1_Book1_1_Bieu mau cong trinh khoi cong moi 3-4" xfId="560"/>
    <cellStyle name="_KT_TG_1_Book1_1_Bieu3ODA" xfId="561"/>
    <cellStyle name="_KT_TG_1_Book1_1_Bieu4HTMT" xfId="562"/>
    <cellStyle name="_KT_TG_1_Book1_1_Book1" xfId="563"/>
    <cellStyle name="_KT_TG_1_Book1_1_Luy ke von ung nam 2011 -Thoa gui ngay 12-8-2012" xfId="564"/>
    <cellStyle name="_KT_TG_1_Book1_2" xfId="565"/>
    <cellStyle name="_KT_TG_1_Book1_2_BC CV 6403 BKHĐT" xfId="566"/>
    <cellStyle name="_KT_TG_1_Book1_2_Bieu3ODA" xfId="567"/>
    <cellStyle name="_KT_TG_1_Book1_2_Luy ke von ung nam 2011 -Thoa gui ngay 12-8-2012" xfId="568"/>
    <cellStyle name="_KT_TG_1_Book1_3" xfId="569"/>
    <cellStyle name="_KT_TG_1_Book1_BC CV 6403 BKHĐT" xfId="570"/>
    <cellStyle name="_KT_TG_1_Book1_Bieu 15" xfId="571"/>
    <cellStyle name="_KT_TG_1_Book1_Bieu 9 - TH No XDCB" xfId="572"/>
    <cellStyle name="_KT_TG_1_Book1_Bieu mau cong trinh khoi cong moi 3-4" xfId="573"/>
    <cellStyle name="_KT_TG_1_Book1_Bieu3ODA" xfId="574"/>
    <cellStyle name="_KT_TG_1_Book1_Bieu4HTMT" xfId="575"/>
    <cellStyle name="_KT_TG_1_Book1_bo sung von KCH nam 2010 va Du an tre kho khan" xfId="576"/>
    <cellStyle name="_KT_TG_1_Book1_danh muc chuan bi dau tu 2011 ngay 07-6-2011" xfId="577"/>
    <cellStyle name="_KT_TG_1_Book1_Danh muc pbo nguon von XSKT, XDCB nam 2009 chuyen qua nam 2010" xfId="578"/>
    <cellStyle name="_KT_TG_1_Book1_dieu chinh KH 2011 ngay 26-5-2011111" xfId="579"/>
    <cellStyle name="_KT_TG_1_Book1_DS KCH PHAN BO VON NSDP NAM 2010" xfId="580"/>
    <cellStyle name="_KT_TG_1_Book1_giao KH 2011 ngay 10-12-2010" xfId="581"/>
    <cellStyle name="_KT_TG_1_Book1_Luy ke von ung nam 2011 -Thoa gui ngay 12-8-2012" xfId="582"/>
    <cellStyle name="_KT_TG_1_CAU Khanh Nam(Thi Cong)" xfId="583"/>
    <cellStyle name="_KT_TG_1_ChiHuong_ApGia" xfId="584"/>
    <cellStyle name="_KT_TG_1_ChiHuong_ApGia_Bieu 15" xfId="585"/>
    <cellStyle name="_KT_TG_1_ChiHuong_ApGia_Bieu 9 - TH No XDCB" xfId="586"/>
    <cellStyle name="_KT_TG_1_CoCauPhi (version 1)" xfId="587"/>
    <cellStyle name="_KT_TG_1_danh muc chuan bi dau tu 2011 ngay 07-6-2011" xfId="588"/>
    <cellStyle name="_KT_TG_1_Danh muc pbo nguon von XSKT, XDCB nam 2009 chuyen qua nam 2010" xfId="589"/>
    <cellStyle name="_KT_TG_1_DAU NOI PL-CL TAI PHU LAMHC" xfId="590"/>
    <cellStyle name="_KT_TG_1_dieu chinh KH 2011 ngay 26-5-2011111" xfId="591"/>
    <cellStyle name="_KT_TG_1_DS KCH PHAN BO VON NSDP NAM 2010" xfId="592"/>
    <cellStyle name="_KT_TG_1_DU TRU VAT TU" xfId="593"/>
    <cellStyle name="_KT_TG_1_DU TRU VAT TU_Bieu 15" xfId="594"/>
    <cellStyle name="_KT_TG_1_DU TRU VAT TU_Bieu 9 - TH No XDCB" xfId="595"/>
    <cellStyle name="_KT_TG_1_giao KH 2011 ngay 10-12-2010" xfId="596"/>
    <cellStyle name="_KT_TG_1_GTGT 2003" xfId="597"/>
    <cellStyle name="_KT_TG_1_Ha Nam" xfId="598"/>
    <cellStyle name="_KT_TG_1_KE KHAI THUE GTGT 2004" xfId="599"/>
    <cellStyle name="_KT_TG_1_KE KHAI THUE GTGT 2004_BCTC2004" xfId="600"/>
    <cellStyle name="_KT_TG_1_KH TPCP vung TNB (03-1-2012)" xfId="601"/>
    <cellStyle name="_KT_TG_1_kien giang 2" xfId="602"/>
    <cellStyle name="_KT_TG_1_Lora-tungchau" xfId="603"/>
    <cellStyle name="_KT_TG_1_Luy ke von ung nam 2011 -Thoa gui ngay 12-8-2012" xfId="604"/>
    <cellStyle name="_KT_TG_1_Luy ke von ung nam 2011 -Thoa gui ngay 12-8-2012_Bieu 15" xfId="605"/>
    <cellStyle name="_KT_TG_1_Luy ke von ung nam 2011 -Thoa gui ngay 12-8-2012_Bieu 9 - TH No XDCB" xfId="606"/>
    <cellStyle name="_KT_TG_1_NhanCong" xfId="607"/>
    <cellStyle name="_KT_TG_1_N-X-T-04" xfId="608"/>
    <cellStyle name="_KT_TG_1_phu luc tong ket tinh hinh TH giai doan 03-10 (ngay 30)" xfId="609"/>
    <cellStyle name="_KT_TG_1_phu luc tong ket tinh hinh TH giai doan 03-10 (ngay 30)_Bieu 15" xfId="610"/>
    <cellStyle name="_KT_TG_1_phu luc tong ket tinh hinh TH giai doan 03-10 (ngay 30)_Bieu 9 - TH No XDCB" xfId="611"/>
    <cellStyle name="_KT_TG_1_Qt-HT3PQ1(CauKho)" xfId="612"/>
    <cellStyle name="_KT_TG_1_Sheet1" xfId="613"/>
    <cellStyle name="_KT_TG_1_TK152-04" xfId="614"/>
    <cellStyle name="_KT_TG_1_ÿÿÿÿÿ" xfId="615"/>
    <cellStyle name="_KT_TG_1_ÿÿÿÿÿ_Bieu 15" xfId="616"/>
    <cellStyle name="_KT_TG_1_ÿÿÿÿÿ_Bieu 9 - TH No XDCB" xfId="617"/>
    <cellStyle name="_KT_TG_1_ÿÿÿÿÿ_Bieu mau cong trinh khoi cong moi 3-4" xfId="618"/>
    <cellStyle name="_KT_TG_1_ÿÿÿÿÿ_Bieu mau cong trinh khoi cong moi 3-4_Bieu 15" xfId="619"/>
    <cellStyle name="_KT_TG_1_ÿÿÿÿÿ_Bieu mau cong trinh khoi cong moi 3-4_Bieu 9 - TH No XDCB" xfId="620"/>
    <cellStyle name="_KT_TG_1_ÿÿÿÿÿ_Bieu3ODA" xfId="621"/>
    <cellStyle name="_KT_TG_1_ÿÿÿÿÿ_Bieu3ODA_Bieu 15" xfId="622"/>
    <cellStyle name="_KT_TG_1_ÿÿÿÿÿ_Bieu3ODA_Bieu 9 - TH No XDCB" xfId="623"/>
    <cellStyle name="_KT_TG_1_ÿÿÿÿÿ_Bieu4HTMT" xfId="624"/>
    <cellStyle name="_KT_TG_1_ÿÿÿÿÿ_Ha Nam" xfId="625"/>
    <cellStyle name="_KT_TG_1_ÿÿÿÿÿ_KH TPCP vung TNB (03-1-2012)" xfId="626"/>
    <cellStyle name="_KT_TG_1_ÿÿÿÿÿ_kien giang 2" xfId="627"/>
    <cellStyle name="_KT_TG_2" xfId="628"/>
    <cellStyle name="_KT_TG_2_ApGiaVatTu_cayxanh_latgach" xfId="629"/>
    <cellStyle name="_KT_TG_2_BANG TONG HOP TINH HINH THANH QUYET TOAN (MOI I)" xfId="630"/>
    <cellStyle name="_KT_TG_2_BAO GIA NGAY 24-10-08 (co dam)" xfId="631"/>
    <cellStyle name="_KT_TG_2_BC  NAM 2007" xfId="632"/>
    <cellStyle name="_KT_TG_2_BC CV 6403 BKHĐT" xfId="633"/>
    <cellStyle name="_KT_TG_2_BC CV 6403 BKHĐT_Bieu 15" xfId="634"/>
    <cellStyle name="_KT_TG_2_BC CV 6403 BKHĐT_Bieu 9 - TH No XDCB" xfId="635"/>
    <cellStyle name="_KT_TG_2_BC NQ11-CP - chinh sua lai" xfId="636"/>
    <cellStyle name="_KT_TG_2_BC NQ11-CP-Quynh sau bieu so3" xfId="637"/>
    <cellStyle name="_KT_TG_2_BC_NQ11-CP_-_Thao_sua_lai" xfId="638"/>
    <cellStyle name="_KT_TG_2_Bieu 15" xfId="639"/>
    <cellStyle name="_KT_TG_2_Bieu 9 - TH No XDCB" xfId="640"/>
    <cellStyle name="_KT_TG_2_Bieu mau cong trinh khoi cong moi 3-4" xfId="641"/>
    <cellStyle name="_KT_TG_2_Bieu mau cong trinh khoi cong moi 3-4_Bieu 15" xfId="642"/>
    <cellStyle name="_KT_TG_2_Bieu mau cong trinh khoi cong moi 3-4_Bieu 9 - TH No XDCB" xfId="643"/>
    <cellStyle name="_KT_TG_2_Bieu3ODA" xfId="644"/>
    <cellStyle name="_KT_TG_2_Bieu3ODA_1" xfId="645"/>
    <cellStyle name="_KT_TG_2_Bieu4HTMT" xfId="646"/>
    <cellStyle name="_KT_TG_2_bo sung von KCH nam 2010 va Du an tre kho khan" xfId="647"/>
    <cellStyle name="_KT_TG_2_Book1" xfId="648"/>
    <cellStyle name="_KT_TG_2_Book1_1" xfId="649"/>
    <cellStyle name="_KT_TG_2_Book1_1_BC CV 6403 BKHĐT" xfId="650"/>
    <cellStyle name="_KT_TG_2_Book1_1_Bieu 15" xfId="651"/>
    <cellStyle name="_KT_TG_2_Book1_1_Bieu 9 - TH No XDCB" xfId="652"/>
    <cellStyle name="_KT_TG_2_Book1_1_Bieu mau cong trinh khoi cong moi 3-4" xfId="653"/>
    <cellStyle name="_KT_TG_2_Book1_1_Bieu3ODA" xfId="654"/>
    <cellStyle name="_KT_TG_2_Book1_1_Bieu4HTMT" xfId="655"/>
    <cellStyle name="_KT_TG_2_Book1_1_Book1" xfId="656"/>
    <cellStyle name="_KT_TG_2_Book1_1_Luy ke von ung nam 2011 -Thoa gui ngay 12-8-2012" xfId="657"/>
    <cellStyle name="_KT_TG_2_Book1_2" xfId="658"/>
    <cellStyle name="_KT_TG_2_Book1_2_BC CV 6403 BKHĐT" xfId="659"/>
    <cellStyle name="_KT_TG_2_Book1_2_Bieu3ODA" xfId="660"/>
    <cellStyle name="_KT_TG_2_Book1_2_Luy ke von ung nam 2011 -Thoa gui ngay 12-8-2012" xfId="661"/>
    <cellStyle name="_KT_TG_2_Book1_3" xfId="662"/>
    <cellStyle name="_KT_TG_2_Book1_BC CV 6403 BKHĐT" xfId="663"/>
    <cellStyle name="_KT_TG_2_Book1_Bieu 15" xfId="664"/>
    <cellStyle name="_KT_TG_2_Book1_Bieu 9 - TH No XDCB" xfId="665"/>
    <cellStyle name="_KT_TG_2_Book1_Bieu mau cong trinh khoi cong moi 3-4" xfId="666"/>
    <cellStyle name="_KT_TG_2_Book1_Bieu3ODA" xfId="667"/>
    <cellStyle name="_KT_TG_2_Book1_Bieu4HTMT" xfId="668"/>
    <cellStyle name="_KT_TG_2_Book1_bo sung von KCH nam 2010 va Du an tre kho khan" xfId="669"/>
    <cellStyle name="_KT_TG_2_Book1_danh muc chuan bi dau tu 2011 ngay 07-6-2011" xfId="670"/>
    <cellStyle name="_KT_TG_2_Book1_Danh muc pbo nguon von XSKT, XDCB nam 2009 chuyen qua nam 2010" xfId="671"/>
    <cellStyle name="_KT_TG_2_Book1_dieu chinh KH 2011 ngay 26-5-2011111" xfId="672"/>
    <cellStyle name="_KT_TG_2_Book1_DS KCH PHAN BO VON NSDP NAM 2010" xfId="673"/>
    <cellStyle name="_KT_TG_2_Book1_giao KH 2011 ngay 10-12-2010" xfId="674"/>
    <cellStyle name="_KT_TG_2_Book1_Luy ke von ung nam 2011 -Thoa gui ngay 12-8-2012" xfId="675"/>
    <cellStyle name="_KT_TG_2_CAU Khanh Nam(Thi Cong)" xfId="676"/>
    <cellStyle name="_KT_TG_2_ChiHuong_ApGia" xfId="677"/>
    <cellStyle name="_KT_TG_2_ChiHuong_ApGia_Bieu 15" xfId="678"/>
    <cellStyle name="_KT_TG_2_ChiHuong_ApGia_Bieu 9 - TH No XDCB" xfId="679"/>
    <cellStyle name="_KT_TG_2_CoCauPhi (version 1)" xfId="680"/>
    <cellStyle name="_KT_TG_2_danh muc chuan bi dau tu 2011 ngay 07-6-2011" xfId="681"/>
    <cellStyle name="_KT_TG_2_Danh muc pbo nguon von XSKT, XDCB nam 2009 chuyen qua nam 2010" xfId="682"/>
    <cellStyle name="_KT_TG_2_DAU NOI PL-CL TAI PHU LAMHC" xfId="683"/>
    <cellStyle name="_KT_TG_2_dieu chinh KH 2011 ngay 26-5-2011111" xfId="684"/>
    <cellStyle name="_KT_TG_2_DS KCH PHAN BO VON NSDP NAM 2010" xfId="685"/>
    <cellStyle name="_KT_TG_2_DU TRU VAT TU" xfId="686"/>
    <cellStyle name="_KT_TG_2_DU TRU VAT TU_Bieu 15" xfId="687"/>
    <cellStyle name="_KT_TG_2_DU TRU VAT TU_Bieu 9 - TH No XDCB" xfId="688"/>
    <cellStyle name="_KT_TG_2_giao KH 2011 ngay 10-12-2010" xfId="689"/>
    <cellStyle name="_KT_TG_2_GTGT 2003" xfId="690"/>
    <cellStyle name="_KT_TG_2_Ha Nam" xfId="691"/>
    <cellStyle name="_KT_TG_2_KE KHAI THUE GTGT 2004" xfId="692"/>
    <cellStyle name="_KT_TG_2_KE KHAI THUE GTGT 2004_BCTC2004" xfId="693"/>
    <cellStyle name="_KT_TG_2_KH TPCP vung TNB (03-1-2012)" xfId="694"/>
    <cellStyle name="_KT_TG_2_kien giang 2" xfId="695"/>
    <cellStyle name="_KT_TG_2_Lora-tungchau" xfId="696"/>
    <cellStyle name="_KT_TG_2_Luy ke von ung nam 2011 -Thoa gui ngay 12-8-2012" xfId="697"/>
    <cellStyle name="_KT_TG_2_Luy ke von ung nam 2011 -Thoa gui ngay 12-8-2012_Bieu 15" xfId="698"/>
    <cellStyle name="_KT_TG_2_Luy ke von ung nam 2011 -Thoa gui ngay 12-8-2012_Bieu 9 - TH No XDCB" xfId="699"/>
    <cellStyle name="_KT_TG_2_NhanCong" xfId="700"/>
    <cellStyle name="_KT_TG_2_N-X-T-04" xfId="701"/>
    <cellStyle name="_KT_TG_2_phu luc tong ket tinh hinh TH giai doan 03-10 (ngay 30)" xfId="702"/>
    <cellStyle name="_KT_TG_2_phu luc tong ket tinh hinh TH giai doan 03-10 (ngay 30)_Bieu 15" xfId="703"/>
    <cellStyle name="_KT_TG_2_phu luc tong ket tinh hinh TH giai doan 03-10 (ngay 30)_Bieu 9 - TH No XDCB" xfId="704"/>
    <cellStyle name="_KT_TG_2_Qt-HT3PQ1(CauKho)" xfId="705"/>
    <cellStyle name="_KT_TG_2_Sheet1" xfId="706"/>
    <cellStyle name="_KT_TG_2_TK152-04" xfId="707"/>
    <cellStyle name="_KT_TG_2_ÿÿÿÿÿ" xfId="708"/>
    <cellStyle name="_KT_TG_2_ÿÿÿÿÿ_Bieu 15" xfId="709"/>
    <cellStyle name="_KT_TG_2_ÿÿÿÿÿ_Bieu 9 - TH No XDCB" xfId="710"/>
    <cellStyle name="_KT_TG_2_ÿÿÿÿÿ_Bieu mau cong trinh khoi cong moi 3-4" xfId="711"/>
    <cellStyle name="_KT_TG_2_ÿÿÿÿÿ_Bieu mau cong trinh khoi cong moi 3-4_Bieu 15" xfId="712"/>
    <cellStyle name="_KT_TG_2_ÿÿÿÿÿ_Bieu mau cong trinh khoi cong moi 3-4_Bieu 9 - TH No XDCB" xfId="713"/>
    <cellStyle name="_KT_TG_2_ÿÿÿÿÿ_Bieu3ODA" xfId="714"/>
    <cellStyle name="_KT_TG_2_ÿÿÿÿÿ_Bieu3ODA_Bieu 15" xfId="715"/>
    <cellStyle name="_KT_TG_2_ÿÿÿÿÿ_Bieu3ODA_Bieu 9 - TH No XDCB" xfId="716"/>
    <cellStyle name="_KT_TG_2_ÿÿÿÿÿ_Bieu4HTMT" xfId="717"/>
    <cellStyle name="_KT_TG_2_ÿÿÿÿÿ_Ha Nam" xfId="718"/>
    <cellStyle name="_KT_TG_2_ÿÿÿÿÿ_KH TPCP vung TNB (03-1-2012)" xfId="719"/>
    <cellStyle name="_KT_TG_2_ÿÿÿÿÿ_kien giang 2" xfId="720"/>
    <cellStyle name="_KT_TG_3" xfId="721"/>
    <cellStyle name="_KT_TG_4" xfId="722"/>
    <cellStyle name="_KT_TG_4_Lora-tungchau" xfId="723"/>
    <cellStyle name="_KT_TG_4_Qt-HT3PQ1(CauKho)" xfId="724"/>
    <cellStyle name="_Lora-tungchau" xfId="725"/>
    <cellStyle name="_Luy ke von ung nam 2011 -Thoa gui ngay 12-8-2012" xfId="726"/>
    <cellStyle name="_mau so 3" xfId="727"/>
    <cellStyle name="_MauThanTKKT-goi7-DonGia2143(vl t7)" xfId="728"/>
    <cellStyle name="_MauThanTKKT-goi7-DonGia2143(vl t7)_!1 1 bao cao giao KH ve HTCMT vung TNB   12-12-2011" xfId="729"/>
    <cellStyle name="_MauThanTKKT-goi7-DonGia2143(vl t7)_Bieu4HTMT" xfId="730"/>
    <cellStyle name="_MauThanTKKT-goi7-DonGia2143(vl t7)_Bieu4HTMT_!1 1 bao cao giao KH ve HTCMT vung TNB   12-12-2011" xfId="731"/>
    <cellStyle name="_MauThanTKKT-goi7-DonGia2143(vl t7)_Bieu4HTMT_KH TPCP vung TNB (03-1-2012)" xfId="732"/>
    <cellStyle name="_MauThanTKKT-goi7-DonGia2143(vl t7)_KH TPCP vung TNB (03-1-2012)" xfId="733"/>
    <cellStyle name="_Nhu cau von ung truoc 2011 Tha h Hoa + Nge An gui TW" xfId="734"/>
    <cellStyle name="_Nhu cau von ung truoc 2011 Tha h Hoa + Nge An gui TW_!1 1 bao cao giao KH ve HTCMT vung TNB   12-12-2011" xfId="735"/>
    <cellStyle name="_Nhu cau von ung truoc 2011 Tha h Hoa + Nge An gui TW_Bieu4HTMT" xfId="736"/>
    <cellStyle name="_Nhu cau von ung truoc 2011 Tha h Hoa + Nge An gui TW_Bieu4HTMT_!1 1 bao cao giao KH ve HTCMT vung TNB   12-12-2011" xfId="737"/>
    <cellStyle name="_Nhu cau von ung truoc 2011 Tha h Hoa + Nge An gui TW_Bieu4HTMT_KH TPCP vung TNB (03-1-2012)" xfId="738"/>
    <cellStyle name="_Nhu cau von ung truoc 2011 Tha h Hoa + Nge An gui TW_KH TPCP vung TNB (03-1-2012)" xfId="739"/>
    <cellStyle name="_N-X-T-04" xfId="740"/>
    <cellStyle name="_PERSONAL" xfId="741"/>
    <cellStyle name="_PERSONAL_BC CV 6403 BKHĐT" xfId="742"/>
    <cellStyle name="_PERSONAL_Bieu 15" xfId="743"/>
    <cellStyle name="_PERSONAL_Bieu 9 - TH No XDCB" xfId="744"/>
    <cellStyle name="_PERSONAL_Bieu mau cong trinh khoi cong moi 3-4" xfId="745"/>
    <cellStyle name="_PERSONAL_Bieu3ODA" xfId="746"/>
    <cellStyle name="_PERSONAL_Bieu4HTMT" xfId="747"/>
    <cellStyle name="_PERSONAL_Book1" xfId="748"/>
    <cellStyle name="_PERSONAL_Luy ke von ung nam 2011 -Thoa gui ngay 12-8-2012" xfId="749"/>
    <cellStyle name="_PERSONAL_Tong hop KHCB 2001" xfId="750"/>
    <cellStyle name="_phong bo mon22" xfId="751"/>
    <cellStyle name="_phong bo mon22_!1 1 bao cao giao KH ve HTCMT vung TNB   12-12-2011" xfId="752"/>
    <cellStyle name="_phong bo mon22_KH TPCP vung TNB (03-1-2012)" xfId="753"/>
    <cellStyle name="_phu luc tong ket tinh hinh TH giai doan 03-10 (ngay 30)" xfId="754"/>
    <cellStyle name="_Q TOAN  SCTX QL.62 QUI I ( oanh)" xfId="755"/>
    <cellStyle name="_Q TOAN  SCTX QL.62 QUI II ( oanh)" xfId="756"/>
    <cellStyle name="_QT SCTXQL62_QT1 (Cty QL)" xfId="757"/>
    <cellStyle name="_Qt-HT3PQ1(CauKho)" xfId="758"/>
    <cellStyle name="_Sheet1" xfId="759"/>
    <cellStyle name="_Sheet2" xfId="760"/>
    <cellStyle name="_TG-TH" xfId="761"/>
    <cellStyle name="_TG-TH_1" xfId="762"/>
    <cellStyle name="_TG-TH_1_ApGiaVatTu_cayxanh_latgach" xfId="763"/>
    <cellStyle name="_TG-TH_1_BANG TONG HOP TINH HINH THANH QUYET TOAN (MOI I)" xfId="764"/>
    <cellStyle name="_TG-TH_1_BAO GIA NGAY 24-10-08 (co dam)" xfId="765"/>
    <cellStyle name="_TG-TH_1_BC  NAM 2007" xfId="766"/>
    <cellStyle name="_TG-TH_1_BC CV 6403 BKHĐT" xfId="767"/>
    <cellStyle name="_TG-TH_1_BC CV 6403 BKHĐT_Bieu 15" xfId="768"/>
    <cellStyle name="_TG-TH_1_BC CV 6403 BKHĐT_Bieu 9 - TH No XDCB" xfId="769"/>
    <cellStyle name="_TG-TH_1_BC NQ11-CP - chinh sua lai" xfId="770"/>
    <cellStyle name="_TG-TH_1_BC NQ11-CP-Quynh sau bieu so3" xfId="771"/>
    <cellStyle name="_TG-TH_1_BC_NQ11-CP_-_Thao_sua_lai" xfId="772"/>
    <cellStyle name="_TG-TH_1_Bieu 15" xfId="773"/>
    <cellStyle name="_TG-TH_1_Bieu 9 - TH No XDCB" xfId="774"/>
    <cellStyle name="_TG-TH_1_Bieu mau cong trinh khoi cong moi 3-4" xfId="775"/>
    <cellStyle name="_TG-TH_1_Bieu mau cong trinh khoi cong moi 3-4_Bieu 15" xfId="776"/>
    <cellStyle name="_TG-TH_1_Bieu mau cong trinh khoi cong moi 3-4_Bieu 9 - TH No XDCB" xfId="777"/>
    <cellStyle name="_TG-TH_1_Bieu3ODA" xfId="778"/>
    <cellStyle name="_TG-TH_1_Bieu3ODA_1" xfId="779"/>
    <cellStyle name="_TG-TH_1_Bieu4HTMT" xfId="780"/>
    <cellStyle name="_TG-TH_1_bo sung von KCH nam 2010 va Du an tre kho khan" xfId="781"/>
    <cellStyle name="_TG-TH_1_Book1" xfId="782"/>
    <cellStyle name="_TG-TH_1_Book1_1" xfId="783"/>
    <cellStyle name="_TG-TH_1_Book1_1_BC CV 6403 BKHĐT" xfId="784"/>
    <cellStyle name="_TG-TH_1_Book1_1_Bieu 15" xfId="785"/>
    <cellStyle name="_TG-TH_1_Book1_1_Bieu 9 - TH No XDCB" xfId="786"/>
    <cellStyle name="_TG-TH_1_Book1_1_Bieu mau cong trinh khoi cong moi 3-4" xfId="787"/>
    <cellStyle name="_TG-TH_1_Book1_1_Bieu3ODA" xfId="788"/>
    <cellStyle name="_TG-TH_1_Book1_1_Bieu4HTMT" xfId="789"/>
    <cellStyle name="_TG-TH_1_Book1_1_Book1" xfId="790"/>
    <cellStyle name="_TG-TH_1_Book1_1_Luy ke von ung nam 2011 -Thoa gui ngay 12-8-2012" xfId="791"/>
    <cellStyle name="_TG-TH_1_Book1_2" xfId="792"/>
    <cellStyle name="_TG-TH_1_Book1_2_BC CV 6403 BKHĐT" xfId="793"/>
    <cellStyle name="_TG-TH_1_Book1_2_Bieu3ODA" xfId="794"/>
    <cellStyle name="_TG-TH_1_Book1_2_Luy ke von ung nam 2011 -Thoa gui ngay 12-8-2012" xfId="795"/>
    <cellStyle name="_TG-TH_1_Book1_3" xfId="796"/>
    <cellStyle name="_TG-TH_1_Book1_BC CV 6403 BKHĐT" xfId="797"/>
    <cellStyle name="_TG-TH_1_Book1_Bieu 15" xfId="798"/>
    <cellStyle name="_TG-TH_1_Book1_Bieu 9 - TH No XDCB" xfId="799"/>
    <cellStyle name="_TG-TH_1_Book1_Bieu mau cong trinh khoi cong moi 3-4" xfId="800"/>
    <cellStyle name="_TG-TH_1_Book1_Bieu3ODA" xfId="801"/>
    <cellStyle name="_TG-TH_1_Book1_Bieu4HTMT" xfId="802"/>
    <cellStyle name="_TG-TH_1_Book1_bo sung von KCH nam 2010 va Du an tre kho khan" xfId="803"/>
    <cellStyle name="_TG-TH_1_Book1_danh muc chuan bi dau tu 2011 ngay 07-6-2011" xfId="804"/>
    <cellStyle name="_TG-TH_1_Book1_Danh muc pbo nguon von XSKT, XDCB nam 2009 chuyen qua nam 2010" xfId="805"/>
    <cellStyle name="_TG-TH_1_Book1_dieu chinh KH 2011 ngay 26-5-2011111" xfId="806"/>
    <cellStyle name="_TG-TH_1_Book1_DS KCH PHAN BO VON NSDP NAM 2010" xfId="807"/>
    <cellStyle name="_TG-TH_1_Book1_giao KH 2011 ngay 10-12-2010" xfId="808"/>
    <cellStyle name="_TG-TH_1_Book1_Luy ke von ung nam 2011 -Thoa gui ngay 12-8-2012" xfId="809"/>
    <cellStyle name="_TG-TH_1_CAU Khanh Nam(Thi Cong)" xfId="810"/>
    <cellStyle name="_TG-TH_1_ChiHuong_ApGia" xfId="811"/>
    <cellStyle name="_TG-TH_1_ChiHuong_ApGia_Bieu 15" xfId="812"/>
    <cellStyle name="_TG-TH_1_ChiHuong_ApGia_Bieu 9 - TH No XDCB" xfId="813"/>
    <cellStyle name="_TG-TH_1_CoCauPhi (version 1)" xfId="814"/>
    <cellStyle name="_TG-TH_1_danh muc chuan bi dau tu 2011 ngay 07-6-2011" xfId="815"/>
    <cellStyle name="_TG-TH_1_Danh muc pbo nguon von XSKT, XDCB nam 2009 chuyen qua nam 2010" xfId="816"/>
    <cellStyle name="_TG-TH_1_DAU NOI PL-CL TAI PHU LAMHC" xfId="817"/>
    <cellStyle name="_TG-TH_1_dieu chinh KH 2011 ngay 26-5-2011111" xfId="818"/>
    <cellStyle name="_TG-TH_1_DS KCH PHAN BO VON NSDP NAM 2010" xfId="819"/>
    <cellStyle name="_TG-TH_1_DU TRU VAT TU" xfId="820"/>
    <cellStyle name="_TG-TH_1_DU TRU VAT TU_Bieu 15" xfId="821"/>
    <cellStyle name="_TG-TH_1_DU TRU VAT TU_Bieu 9 - TH No XDCB" xfId="822"/>
    <cellStyle name="_TG-TH_1_giao KH 2011 ngay 10-12-2010" xfId="823"/>
    <cellStyle name="_TG-TH_1_GTGT 2003" xfId="824"/>
    <cellStyle name="_TG-TH_1_Ha Nam" xfId="825"/>
    <cellStyle name="_TG-TH_1_KE KHAI THUE GTGT 2004" xfId="826"/>
    <cellStyle name="_TG-TH_1_KE KHAI THUE GTGT 2004_BCTC2004" xfId="827"/>
    <cellStyle name="_TG-TH_1_KH TPCP vung TNB (03-1-2012)" xfId="828"/>
    <cellStyle name="_TG-TH_1_kien giang 2" xfId="829"/>
    <cellStyle name="_TG-TH_1_Lora-tungchau" xfId="830"/>
    <cellStyle name="_TG-TH_1_Luy ke von ung nam 2011 -Thoa gui ngay 12-8-2012" xfId="831"/>
    <cellStyle name="_TG-TH_1_Luy ke von ung nam 2011 -Thoa gui ngay 12-8-2012_Bieu 15" xfId="832"/>
    <cellStyle name="_TG-TH_1_Luy ke von ung nam 2011 -Thoa gui ngay 12-8-2012_Bieu 9 - TH No XDCB" xfId="833"/>
    <cellStyle name="_TG-TH_1_NhanCong" xfId="834"/>
    <cellStyle name="_TG-TH_1_N-X-T-04" xfId="835"/>
    <cellStyle name="_TG-TH_1_phu luc tong ket tinh hinh TH giai doan 03-10 (ngay 30)" xfId="836"/>
    <cellStyle name="_TG-TH_1_phu luc tong ket tinh hinh TH giai doan 03-10 (ngay 30)_Bieu 15" xfId="837"/>
    <cellStyle name="_TG-TH_1_phu luc tong ket tinh hinh TH giai doan 03-10 (ngay 30)_Bieu 9 - TH No XDCB" xfId="838"/>
    <cellStyle name="_TG-TH_1_Qt-HT3PQ1(CauKho)" xfId="839"/>
    <cellStyle name="_TG-TH_1_Sheet1" xfId="840"/>
    <cellStyle name="_TG-TH_1_TK152-04" xfId="841"/>
    <cellStyle name="_TG-TH_1_ÿÿÿÿÿ" xfId="842"/>
    <cellStyle name="_TG-TH_1_ÿÿÿÿÿ_Bieu 15" xfId="843"/>
    <cellStyle name="_TG-TH_1_ÿÿÿÿÿ_Bieu 9 - TH No XDCB" xfId="844"/>
    <cellStyle name="_TG-TH_1_ÿÿÿÿÿ_Bieu mau cong trinh khoi cong moi 3-4" xfId="845"/>
    <cellStyle name="_TG-TH_1_ÿÿÿÿÿ_Bieu mau cong trinh khoi cong moi 3-4_Bieu 15" xfId="846"/>
    <cellStyle name="_TG-TH_1_ÿÿÿÿÿ_Bieu mau cong trinh khoi cong moi 3-4_Bieu 9 - TH No XDCB" xfId="847"/>
    <cellStyle name="_TG-TH_1_ÿÿÿÿÿ_Bieu3ODA" xfId="848"/>
    <cellStyle name="_TG-TH_1_ÿÿÿÿÿ_Bieu3ODA_Bieu 15" xfId="849"/>
    <cellStyle name="_TG-TH_1_ÿÿÿÿÿ_Bieu3ODA_Bieu 9 - TH No XDCB" xfId="850"/>
    <cellStyle name="_TG-TH_1_ÿÿÿÿÿ_Bieu4HTMT" xfId="851"/>
    <cellStyle name="_TG-TH_1_ÿÿÿÿÿ_Ha Nam" xfId="852"/>
    <cellStyle name="_TG-TH_1_ÿÿÿÿÿ_KH TPCP vung TNB (03-1-2012)" xfId="853"/>
    <cellStyle name="_TG-TH_1_ÿÿÿÿÿ_kien giang 2" xfId="854"/>
    <cellStyle name="_TG-TH_2" xfId="855"/>
    <cellStyle name="_TG-TH_2_ApGiaVatTu_cayxanh_latgach" xfId="856"/>
    <cellStyle name="_TG-TH_2_BANG TONG HOP TINH HINH THANH QUYET TOAN (MOI I)" xfId="857"/>
    <cellStyle name="_TG-TH_2_BAO GIA NGAY 24-10-08 (co dam)" xfId="858"/>
    <cellStyle name="_TG-TH_2_BC  NAM 2007" xfId="859"/>
    <cellStyle name="_TG-TH_2_BC CV 6403 BKHĐT" xfId="860"/>
    <cellStyle name="_TG-TH_2_BC CV 6403 BKHĐT_Bieu 15" xfId="861"/>
    <cellStyle name="_TG-TH_2_BC CV 6403 BKHĐT_Bieu 9 - TH No XDCB" xfId="862"/>
    <cellStyle name="_TG-TH_2_BC NQ11-CP - chinh sua lai" xfId="863"/>
    <cellStyle name="_TG-TH_2_BC NQ11-CP-Quynh sau bieu so3" xfId="864"/>
    <cellStyle name="_TG-TH_2_BC_NQ11-CP_-_Thao_sua_lai" xfId="865"/>
    <cellStyle name="_TG-TH_2_Bieu 15" xfId="866"/>
    <cellStyle name="_TG-TH_2_Bieu 9 - TH No XDCB" xfId="867"/>
    <cellStyle name="_TG-TH_2_Bieu mau cong trinh khoi cong moi 3-4" xfId="868"/>
    <cellStyle name="_TG-TH_2_Bieu mau cong trinh khoi cong moi 3-4_Bieu 15" xfId="869"/>
    <cellStyle name="_TG-TH_2_Bieu mau cong trinh khoi cong moi 3-4_Bieu 9 - TH No XDCB" xfId="870"/>
    <cellStyle name="_TG-TH_2_Bieu3ODA" xfId="871"/>
    <cellStyle name="_TG-TH_2_Bieu3ODA_1" xfId="872"/>
    <cellStyle name="_TG-TH_2_Bieu4HTMT" xfId="873"/>
    <cellStyle name="_TG-TH_2_bo sung von KCH nam 2010 va Du an tre kho khan" xfId="874"/>
    <cellStyle name="_TG-TH_2_Book1" xfId="875"/>
    <cellStyle name="_TG-TH_2_Book1_1" xfId="876"/>
    <cellStyle name="_TG-TH_2_Book1_1_BC CV 6403 BKHĐT" xfId="877"/>
    <cellStyle name="_TG-TH_2_Book1_1_Bieu 15" xfId="878"/>
    <cellStyle name="_TG-TH_2_Book1_1_Bieu 9 - TH No XDCB" xfId="879"/>
    <cellStyle name="_TG-TH_2_Book1_1_Bieu mau cong trinh khoi cong moi 3-4" xfId="880"/>
    <cellStyle name="_TG-TH_2_Book1_1_Bieu3ODA" xfId="881"/>
    <cellStyle name="_TG-TH_2_Book1_1_Bieu4HTMT" xfId="882"/>
    <cellStyle name="_TG-TH_2_Book1_1_Book1" xfId="883"/>
    <cellStyle name="_TG-TH_2_Book1_1_Luy ke von ung nam 2011 -Thoa gui ngay 12-8-2012" xfId="884"/>
    <cellStyle name="_TG-TH_2_Book1_2" xfId="885"/>
    <cellStyle name="_TG-TH_2_Book1_2_BC CV 6403 BKHĐT" xfId="886"/>
    <cellStyle name="_TG-TH_2_Book1_2_Bieu3ODA" xfId="887"/>
    <cellStyle name="_TG-TH_2_Book1_2_Luy ke von ung nam 2011 -Thoa gui ngay 12-8-2012" xfId="888"/>
    <cellStyle name="_TG-TH_2_Book1_3" xfId="889"/>
    <cellStyle name="_TG-TH_2_Book1_BC CV 6403 BKHĐT" xfId="890"/>
    <cellStyle name="_TG-TH_2_Book1_Bieu 15" xfId="891"/>
    <cellStyle name="_TG-TH_2_Book1_Bieu 9 - TH No XDCB" xfId="892"/>
    <cellStyle name="_TG-TH_2_Book1_Bieu mau cong trinh khoi cong moi 3-4" xfId="893"/>
    <cellStyle name="_TG-TH_2_Book1_Bieu3ODA" xfId="894"/>
    <cellStyle name="_TG-TH_2_Book1_Bieu4HTMT" xfId="895"/>
    <cellStyle name="_TG-TH_2_Book1_bo sung von KCH nam 2010 va Du an tre kho khan" xfId="896"/>
    <cellStyle name="_TG-TH_2_Book1_danh muc chuan bi dau tu 2011 ngay 07-6-2011" xfId="897"/>
    <cellStyle name="_TG-TH_2_Book1_Danh muc pbo nguon von XSKT, XDCB nam 2009 chuyen qua nam 2010" xfId="898"/>
    <cellStyle name="_TG-TH_2_Book1_dieu chinh KH 2011 ngay 26-5-2011111" xfId="899"/>
    <cellStyle name="_TG-TH_2_Book1_DS KCH PHAN BO VON NSDP NAM 2010" xfId="900"/>
    <cellStyle name="_TG-TH_2_Book1_giao KH 2011 ngay 10-12-2010" xfId="901"/>
    <cellStyle name="_TG-TH_2_Book1_Luy ke von ung nam 2011 -Thoa gui ngay 12-8-2012" xfId="902"/>
    <cellStyle name="_TG-TH_2_CAU Khanh Nam(Thi Cong)" xfId="903"/>
    <cellStyle name="_TG-TH_2_ChiHuong_ApGia" xfId="904"/>
    <cellStyle name="_TG-TH_2_ChiHuong_ApGia_Bieu 15" xfId="905"/>
    <cellStyle name="_TG-TH_2_ChiHuong_ApGia_Bieu 9 - TH No XDCB" xfId="906"/>
    <cellStyle name="_TG-TH_2_CoCauPhi (version 1)" xfId="907"/>
    <cellStyle name="_TG-TH_2_danh muc chuan bi dau tu 2011 ngay 07-6-2011" xfId="908"/>
    <cellStyle name="_TG-TH_2_Danh muc pbo nguon von XSKT, XDCB nam 2009 chuyen qua nam 2010" xfId="909"/>
    <cellStyle name="_TG-TH_2_DAU NOI PL-CL TAI PHU LAMHC" xfId="910"/>
    <cellStyle name="_TG-TH_2_dieu chinh KH 2011 ngay 26-5-2011111" xfId="911"/>
    <cellStyle name="_TG-TH_2_DS KCH PHAN BO VON NSDP NAM 2010" xfId="912"/>
    <cellStyle name="_TG-TH_2_DU TRU VAT TU" xfId="913"/>
    <cellStyle name="_TG-TH_2_DU TRU VAT TU_Bieu 15" xfId="914"/>
    <cellStyle name="_TG-TH_2_DU TRU VAT TU_Bieu 9 - TH No XDCB" xfId="915"/>
    <cellStyle name="_TG-TH_2_giao KH 2011 ngay 10-12-2010" xfId="916"/>
    <cellStyle name="_TG-TH_2_GTGT 2003" xfId="917"/>
    <cellStyle name="_TG-TH_2_Ha Nam" xfId="918"/>
    <cellStyle name="_TG-TH_2_KE KHAI THUE GTGT 2004" xfId="919"/>
    <cellStyle name="_TG-TH_2_KE KHAI THUE GTGT 2004_BCTC2004" xfId="920"/>
    <cellStyle name="_TG-TH_2_KH TPCP vung TNB (03-1-2012)" xfId="921"/>
    <cellStyle name="_TG-TH_2_kien giang 2" xfId="922"/>
    <cellStyle name="_TG-TH_2_Lora-tungchau" xfId="923"/>
    <cellStyle name="_TG-TH_2_Luy ke von ung nam 2011 -Thoa gui ngay 12-8-2012" xfId="924"/>
    <cellStyle name="_TG-TH_2_Luy ke von ung nam 2011 -Thoa gui ngay 12-8-2012_Bieu 15" xfId="925"/>
    <cellStyle name="_TG-TH_2_Luy ke von ung nam 2011 -Thoa gui ngay 12-8-2012_Bieu 9 - TH No XDCB" xfId="926"/>
    <cellStyle name="_TG-TH_2_NhanCong" xfId="927"/>
    <cellStyle name="_TG-TH_2_N-X-T-04" xfId="928"/>
    <cellStyle name="_TG-TH_2_phu luc tong ket tinh hinh TH giai doan 03-10 (ngay 30)" xfId="929"/>
    <cellStyle name="_TG-TH_2_phu luc tong ket tinh hinh TH giai doan 03-10 (ngay 30)_Bieu 15" xfId="930"/>
    <cellStyle name="_TG-TH_2_phu luc tong ket tinh hinh TH giai doan 03-10 (ngay 30)_Bieu 9 - TH No XDCB" xfId="931"/>
    <cellStyle name="_TG-TH_2_Qt-HT3PQ1(CauKho)" xfId="932"/>
    <cellStyle name="_TG-TH_2_Sheet1" xfId="933"/>
    <cellStyle name="_TG-TH_2_TK152-04" xfId="934"/>
    <cellStyle name="_TG-TH_2_ÿÿÿÿÿ" xfId="935"/>
    <cellStyle name="_TG-TH_2_ÿÿÿÿÿ_Bieu 15" xfId="936"/>
    <cellStyle name="_TG-TH_2_ÿÿÿÿÿ_Bieu 9 - TH No XDCB" xfId="937"/>
    <cellStyle name="_TG-TH_2_ÿÿÿÿÿ_Bieu mau cong trinh khoi cong moi 3-4" xfId="938"/>
    <cellStyle name="_TG-TH_2_ÿÿÿÿÿ_Bieu mau cong trinh khoi cong moi 3-4_Bieu 15" xfId="939"/>
    <cellStyle name="_TG-TH_2_ÿÿÿÿÿ_Bieu mau cong trinh khoi cong moi 3-4_Bieu 9 - TH No XDCB" xfId="940"/>
    <cellStyle name="_TG-TH_2_ÿÿÿÿÿ_Bieu3ODA" xfId="941"/>
    <cellStyle name="_TG-TH_2_ÿÿÿÿÿ_Bieu3ODA_Bieu 15" xfId="942"/>
    <cellStyle name="_TG-TH_2_ÿÿÿÿÿ_Bieu3ODA_Bieu 9 - TH No XDCB" xfId="943"/>
    <cellStyle name="_TG-TH_2_ÿÿÿÿÿ_Bieu4HTMT" xfId="944"/>
    <cellStyle name="_TG-TH_2_ÿÿÿÿÿ_Ha Nam" xfId="945"/>
    <cellStyle name="_TG-TH_2_ÿÿÿÿÿ_KH TPCP vung TNB (03-1-2012)" xfId="946"/>
    <cellStyle name="_TG-TH_2_ÿÿÿÿÿ_kien giang 2" xfId="947"/>
    <cellStyle name="_TG-TH_3" xfId="948"/>
    <cellStyle name="_TG-TH_3_Lora-tungchau" xfId="949"/>
    <cellStyle name="_TG-TH_3_Qt-HT3PQ1(CauKho)" xfId="950"/>
    <cellStyle name="_TG-TH_4" xfId="951"/>
    <cellStyle name="_TK152-04" xfId="952"/>
    <cellStyle name="_Tong dutoan PP LAHAI" xfId="953"/>
    <cellStyle name="_TPCP GT-24-5-Mien Nui" xfId="954"/>
    <cellStyle name="_TPCP GT-24-5-Mien Nui_!1 1 bao cao giao KH ve HTCMT vung TNB   12-12-2011" xfId="955"/>
    <cellStyle name="_TPCP GT-24-5-Mien Nui_Bieu4HTMT" xfId="956"/>
    <cellStyle name="_TPCP GT-24-5-Mien Nui_Bieu4HTMT_!1 1 bao cao giao KH ve HTCMT vung TNB   12-12-2011" xfId="957"/>
    <cellStyle name="_TPCP GT-24-5-Mien Nui_Bieu4HTMT_KH TPCP vung TNB (03-1-2012)" xfId="958"/>
    <cellStyle name="_TPCP GT-24-5-Mien Nui_KH TPCP vung TNB (03-1-2012)" xfId="959"/>
    <cellStyle name="_ung truoc 2011 NSTW Thanh Hoa + Nge An gui Thu 12-5" xfId="960"/>
    <cellStyle name="_ung truoc 2011 NSTW Thanh Hoa + Nge An gui Thu 12-5_!1 1 bao cao giao KH ve HTCMT vung TNB   12-12-2011" xfId="961"/>
    <cellStyle name="_ung truoc 2011 NSTW Thanh Hoa + Nge An gui Thu 12-5_Bieu4HTMT" xfId="962"/>
    <cellStyle name="_ung truoc 2011 NSTW Thanh Hoa + Nge An gui Thu 12-5_Bieu4HTMT_!1 1 bao cao giao KH ve HTCMT vung TNB   12-12-2011" xfId="963"/>
    <cellStyle name="_ung truoc 2011 NSTW Thanh Hoa + Nge An gui Thu 12-5_Bieu4HTMT_KH TPCP vung TNB (03-1-2012)" xfId="964"/>
    <cellStyle name="_ung truoc 2011 NSTW Thanh Hoa + Nge An gui Thu 12-5_KH TPCP vung TNB (03-1-2012)" xfId="965"/>
    <cellStyle name="_ung truoc cua long an (6-5-2010)" xfId="966"/>
    <cellStyle name="_Ung von nam 2011 vung TNB - Doan Cong tac (12-5-2010)" xfId="967"/>
    <cellStyle name="_Ung von nam 2011 vung TNB - Doan Cong tac (12-5-2010)_!1 1 bao cao giao KH ve HTCMT vung TNB   12-12-2011" xfId="968"/>
    <cellStyle name="_Ung von nam 2011 vung TNB - Doan Cong tac (12-5-2010)_Bieu4HTMT" xfId="969"/>
    <cellStyle name="_Ung von nam 2011 vung TNB - Doan Cong tac (12-5-2010)_Bieu4HTMT_!1 1 bao cao giao KH ve HTCMT vung TNB   12-12-2011" xfId="970"/>
    <cellStyle name="_Ung von nam 2011 vung TNB - Doan Cong tac (12-5-2010)_Bieu4HTMT_KH TPCP vung TNB (03-1-2012)" xfId="971"/>
    <cellStyle name="_Ung von nam 2011 vung TNB - Doan Cong tac (12-5-2010)_Chuẩn bị đầu tư 2011 (sep Hung)_KH 2012 (T3-2013)" xfId="972"/>
    <cellStyle name="_Ung von nam 2011 vung TNB - Doan Cong tac (12-5-2010)_Chuẩn bị đầu tư 2011 (sep Hung)_KH 2012 (T3-2013) 2" xfId="973"/>
    <cellStyle name="_Ung von nam 2011 vung TNB - Doan Cong tac (12-5-2010)_Cong trinh co y kien LD_Dang_NN_2011-Tay nguyen-9-10" xfId="974"/>
    <cellStyle name="_Ung von nam 2011 vung TNB - Doan Cong tac (12-5-2010)_Cong trinh co y kien LD_Dang_NN_2011-Tay nguyen-9-10_!1 1 bao cao giao KH ve HTCMT vung TNB   12-12-2011" xfId="975"/>
    <cellStyle name="_Ung von nam 2011 vung TNB - Doan Cong tac (12-5-2010)_Cong trinh co y kien LD_Dang_NN_2011-Tay nguyen-9-10_Bieu4HTMT" xfId="976"/>
    <cellStyle name="_Ung von nam 2011 vung TNB - Doan Cong tac (12-5-2010)_Cong trinh co y kien LD_Dang_NN_2011-Tay nguyen-9-10_Bieu4HTMT_!1 1 bao cao giao KH ve HTCMT vung TNB   12-12-2011" xfId="977"/>
    <cellStyle name="_Ung von nam 2011 vung TNB - Doan Cong tac (12-5-2010)_Cong trinh co y kien LD_Dang_NN_2011-Tay nguyen-9-10_Bieu4HTMT_KH TPCP vung TNB (03-1-2012)" xfId="978"/>
    <cellStyle name="_Ung von nam 2011 vung TNB - Doan Cong tac (12-5-2010)_Cong trinh co y kien LD_Dang_NN_2011-Tay nguyen-9-10_KH TPCP vung TNB (03-1-2012)" xfId="979"/>
    <cellStyle name="_Ung von nam 2011 vung TNB - Doan Cong tac (12-5-2010)_KH TPCP vung TNB (03-1-2012)" xfId="980"/>
    <cellStyle name="_Ung von nam 2011 vung TNB - Doan Cong tac (12-5-2010)_TN - Ho tro khac 2011" xfId="981"/>
    <cellStyle name="_Ung von nam 2011 vung TNB - Doan Cong tac (12-5-2010)_TN - Ho tro khac 2011_!1 1 bao cao giao KH ve HTCMT vung TNB   12-12-2011" xfId="982"/>
    <cellStyle name="_Ung von nam 2011 vung TNB - Doan Cong tac (12-5-2010)_TN - Ho tro khac 2011_Bieu4HTMT" xfId="983"/>
    <cellStyle name="_Ung von nam 2011 vung TNB - Doan Cong tac (12-5-2010)_TN - Ho tro khac 2011_Bieu4HTMT_!1 1 bao cao giao KH ve HTCMT vung TNB   12-12-2011" xfId="984"/>
    <cellStyle name="_Ung von nam 2011 vung TNB - Doan Cong tac (12-5-2010)_TN - Ho tro khac 2011_Bieu4HTMT_KH TPCP vung TNB (03-1-2012)" xfId="985"/>
    <cellStyle name="_Ung von nam 2011 vung TNB - Doan Cong tac (12-5-2010)_TN - Ho tro khac 2011_KH TPCP vung TNB (03-1-2012)" xfId="986"/>
    <cellStyle name="_Vu KHGD" xfId="987"/>
    <cellStyle name="_XDCB thang 12.2010" xfId="988"/>
    <cellStyle name="_ÿÿÿÿÿ" xfId="989"/>
    <cellStyle name="_ÿÿÿÿÿ_Bieu 15" xfId="990"/>
    <cellStyle name="_ÿÿÿÿÿ_Bieu 9 - TH No XDCB" xfId="991"/>
    <cellStyle name="_ÿÿÿÿÿ_Bieu mau cong trinh khoi cong moi 3-4" xfId="992"/>
    <cellStyle name="_ÿÿÿÿÿ_Bieu mau cong trinh khoi cong moi 3-4_!1 1 bao cao giao KH ve HTCMT vung TNB   12-12-2011" xfId="993"/>
    <cellStyle name="_ÿÿÿÿÿ_Bieu mau cong trinh khoi cong moi 3-4_KH TPCP vung TNB (03-1-2012)" xfId="994"/>
    <cellStyle name="_ÿÿÿÿÿ_Bieu3ODA" xfId="995"/>
    <cellStyle name="_ÿÿÿÿÿ_Bieu3ODA_!1 1 bao cao giao KH ve HTCMT vung TNB   12-12-2011" xfId="996"/>
    <cellStyle name="_ÿÿÿÿÿ_Bieu3ODA_KH TPCP vung TNB (03-1-2012)" xfId="997"/>
    <cellStyle name="_ÿÿÿÿÿ_Bieu4HTMT" xfId="998"/>
    <cellStyle name="_ÿÿÿÿÿ_Bieu4HTMT_!1 1 bao cao giao KH ve HTCMT vung TNB   12-12-2011" xfId="999"/>
    <cellStyle name="_ÿÿÿÿÿ_Bieu4HTMT_KH TPCP vung TNB (03-1-2012)" xfId="1000"/>
    <cellStyle name="_ÿÿÿÿÿ_Ha Nam" xfId="1001"/>
    <cellStyle name="_ÿÿÿÿÿ_Kh ql62 (2010) 11-09" xfId="1002"/>
    <cellStyle name="_ÿÿÿÿÿ_KH TPCP vung TNB (03-1-2012)" xfId="1003"/>
    <cellStyle name="_ÿÿÿÿÿ_Khung 2012" xfId="1004"/>
    <cellStyle name="_ÿÿÿÿÿ_kien giang 2" xfId="1005"/>
    <cellStyle name="~1" xfId="1006"/>
    <cellStyle name="~1 2" xfId="1007"/>
    <cellStyle name="’Ê‰Ý [0.00]_laroux" xfId="1008"/>
    <cellStyle name="’Ê‰Ý_laroux" xfId="1009"/>
    <cellStyle name="•W?_Format" xfId="1010"/>
    <cellStyle name="•W€_’·Šú‰p•¶" xfId="1011"/>
    <cellStyle name="•W_¯–ì" xfId="1012"/>
    <cellStyle name="W_MARINE" xfId="1013"/>
    <cellStyle name="0" xfId="1014"/>
    <cellStyle name="0,0_x000a__x000a_NA_x000a__x000a_" xfId="1015"/>
    <cellStyle name="0,0_x000d__x000a_NA_x000d__x000a_" xfId="1016"/>
    <cellStyle name="0.0" xfId="1017"/>
    <cellStyle name="0.00" xfId="1018"/>
    <cellStyle name="1" xfId="1019"/>
    <cellStyle name="1 2" xfId="1020"/>
    <cellStyle name="1_!1 1 bao cao giao KH ve HTCMT vung TNB   12-12-2011" xfId="1021"/>
    <cellStyle name="1_BAO GIA NGAY 24-10-08 (co dam)" xfId="1022"/>
    <cellStyle name="1_Bieu4HTMT" xfId="1023"/>
    <cellStyle name="1_Book1" xfId="1024"/>
    <cellStyle name="1_Book1_1" xfId="1025"/>
    <cellStyle name="1_Book1_1_!1 1 bao cao giao KH ve HTCMT vung TNB   12-12-2011" xfId="1026"/>
    <cellStyle name="1_Book1_1_Bieu4HTMT" xfId="1027"/>
    <cellStyle name="1_Book1_1_Bieu4HTMT_!1 1 bao cao giao KH ve HTCMT vung TNB   12-12-2011" xfId="1028"/>
    <cellStyle name="1_Book1_1_Bieu4HTMT_KH TPCP vung TNB (03-1-2012)" xfId="1029"/>
    <cellStyle name="1_Book1_1_KH TPCP vung TNB (03-1-2012)" xfId="1030"/>
    <cellStyle name="1_Cau thuy dien Ban La (Cu Anh)" xfId="1031"/>
    <cellStyle name="1_Cau thuy dien Ban La (Cu Anh)_!1 1 bao cao giao KH ve HTCMT vung TNB   12-12-2011" xfId="1032"/>
    <cellStyle name="1_Cau thuy dien Ban La (Cu Anh)_Bieu4HTMT" xfId="1033"/>
    <cellStyle name="1_Cau thuy dien Ban La (Cu Anh)_Bieu4HTMT_!1 1 bao cao giao KH ve HTCMT vung TNB   12-12-2011" xfId="1034"/>
    <cellStyle name="1_Cau thuy dien Ban La (Cu Anh)_Bieu4HTMT_KH TPCP vung TNB (03-1-2012)" xfId="1035"/>
    <cellStyle name="1_Cau thuy dien Ban La (Cu Anh)_KH TPCP vung TNB (03-1-2012)" xfId="1036"/>
    <cellStyle name="1_Cong trinh co y kien LD_Dang_NN_2011-Tay nguyen-9-10" xfId="1037"/>
    <cellStyle name="1_Du toan 558 (Km17+508.12 - Km 22)" xfId="1038"/>
    <cellStyle name="1_Du toan 558 (Km17+508.12 - Km 22)_!1 1 bao cao giao KH ve HTCMT vung TNB   12-12-2011" xfId="1039"/>
    <cellStyle name="1_Du toan 558 (Km17+508.12 - Km 22)_Bieu4HTMT" xfId="1040"/>
    <cellStyle name="1_Du toan 558 (Km17+508.12 - Km 22)_Bieu4HTMT_!1 1 bao cao giao KH ve HTCMT vung TNB   12-12-2011" xfId="1041"/>
    <cellStyle name="1_Du toan 558 (Km17+508.12 - Km 22)_Bieu4HTMT_KH TPCP vung TNB (03-1-2012)" xfId="1042"/>
    <cellStyle name="1_Du toan 558 (Km17+508.12 - Km 22)_KH TPCP vung TNB (03-1-2012)" xfId="1043"/>
    <cellStyle name="1_Gia_VLQL48_duyet " xfId="1044"/>
    <cellStyle name="1_Gia_VLQL48_duyet _!1 1 bao cao giao KH ve HTCMT vung TNB   12-12-2011" xfId="1045"/>
    <cellStyle name="1_Gia_VLQL48_duyet _Bieu4HTMT" xfId="1046"/>
    <cellStyle name="1_Gia_VLQL48_duyet _Bieu4HTMT_!1 1 bao cao giao KH ve HTCMT vung TNB   12-12-2011" xfId="1047"/>
    <cellStyle name="1_Gia_VLQL48_duyet _Bieu4HTMT_KH TPCP vung TNB (03-1-2012)" xfId="1048"/>
    <cellStyle name="1_Gia_VLQL48_duyet _KH TPCP vung TNB (03-1-2012)" xfId="1049"/>
    <cellStyle name="1_Kh ql62 (2010) 11-09" xfId="1050"/>
    <cellStyle name="1_KH TPCP vung TNB (03-1-2012)" xfId="1051"/>
    <cellStyle name="1_Khung 2012" xfId="1052"/>
    <cellStyle name="1_KlQdinhduyet" xfId="1053"/>
    <cellStyle name="1_KlQdinhduyet_!1 1 bao cao giao KH ve HTCMT vung TNB   12-12-2011" xfId="1054"/>
    <cellStyle name="1_KlQdinhduyet_Bieu4HTMT" xfId="1055"/>
    <cellStyle name="1_KlQdinhduyet_Bieu4HTMT_!1 1 bao cao giao KH ve HTCMT vung TNB   12-12-2011" xfId="1056"/>
    <cellStyle name="1_KlQdinhduyet_Bieu4HTMT_KH TPCP vung TNB (03-1-2012)" xfId="1057"/>
    <cellStyle name="1_KlQdinhduyet_KH TPCP vung TNB (03-1-2012)" xfId="1058"/>
    <cellStyle name="1_TN - Ho tro khac 2011" xfId="1059"/>
    <cellStyle name="1_TRUNG PMU 5" xfId="1060"/>
    <cellStyle name="1_ÿÿÿÿÿ" xfId="1061"/>
    <cellStyle name="1_ÿÿÿÿÿ_Bieu tong hop nhu cau ung 2011 da chon loc -Mien nui" xfId="1062"/>
    <cellStyle name="1_ÿÿÿÿÿ_Kh ql62 (2010) 11-09" xfId="1063"/>
    <cellStyle name="1_ÿÿÿÿÿ_Khung 2012" xfId="1064"/>
    <cellStyle name="15" xfId="1065"/>
    <cellStyle name="18" xfId="1066"/>
    <cellStyle name="¹éºÐÀ²_      " xfId="1067"/>
    <cellStyle name="2" xfId="1068"/>
    <cellStyle name="2_Book1" xfId="1069"/>
    <cellStyle name="2_Book1_1" xfId="1070"/>
    <cellStyle name="2_Book1_1_!1 1 bao cao giao KH ve HTCMT vung TNB   12-12-2011" xfId="1071"/>
    <cellStyle name="2_Book1_1_Bieu4HTMT" xfId="1072"/>
    <cellStyle name="2_Book1_1_Bieu4HTMT_!1 1 bao cao giao KH ve HTCMT vung TNB   12-12-2011" xfId="1073"/>
    <cellStyle name="2_Book1_1_Bieu4HTMT_KH TPCP vung TNB (03-1-2012)" xfId="1074"/>
    <cellStyle name="2_Book1_1_KH TPCP vung TNB (03-1-2012)" xfId="1075"/>
    <cellStyle name="2_Cau thuy dien Ban La (Cu Anh)" xfId="1076"/>
    <cellStyle name="2_Cau thuy dien Ban La (Cu Anh)_!1 1 bao cao giao KH ve HTCMT vung TNB   12-12-2011" xfId="1077"/>
    <cellStyle name="2_Cau thuy dien Ban La (Cu Anh)_Bieu4HTMT" xfId="1078"/>
    <cellStyle name="2_Cau thuy dien Ban La (Cu Anh)_Bieu4HTMT_!1 1 bao cao giao KH ve HTCMT vung TNB   12-12-2011" xfId="1079"/>
    <cellStyle name="2_Cau thuy dien Ban La (Cu Anh)_Bieu4HTMT_KH TPCP vung TNB (03-1-2012)" xfId="1080"/>
    <cellStyle name="2_Cau thuy dien Ban La (Cu Anh)_KH TPCP vung TNB (03-1-2012)" xfId="1081"/>
    <cellStyle name="2_Du toan 558 (Km17+508.12 - Km 22)" xfId="1082"/>
    <cellStyle name="2_Du toan 558 (Km17+508.12 - Km 22)_!1 1 bao cao giao KH ve HTCMT vung TNB   12-12-2011" xfId="1083"/>
    <cellStyle name="2_Du toan 558 (Km17+508.12 - Km 22)_Bieu4HTMT" xfId="1084"/>
    <cellStyle name="2_Du toan 558 (Km17+508.12 - Km 22)_Bieu4HTMT_!1 1 bao cao giao KH ve HTCMT vung TNB   12-12-2011" xfId="1085"/>
    <cellStyle name="2_Du toan 558 (Km17+508.12 - Km 22)_Bieu4HTMT_KH TPCP vung TNB (03-1-2012)" xfId="1086"/>
    <cellStyle name="2_Du toan 558 (Km17+508.12 - Km 22)_KH TPCP vung TNB (03-1-2012)" xfId="1087"/>
    <cellStyle name="2_Gia_VLQL48_duyet " xfId="1088"/>
    <cellStyle name="2_Gia_VLQL48_duyet _!1 1 bao cao giao KH ve HTCMT vung TNB   12-12-2011" xfId="1089"/>
    <cellStyle name="2_Gia_VLQL48_duyet _Bieu4HTMT" xfId="1090"/>
    <cellStyle name="2_Gia_VLQL48_duyet _Bieu4HTMT_!1 1 bao cao giao KH ve HTCMT vung TNB   12-12-2011" xfId="1091"/>
    <cellStyle name="2_Gia_VLQL48_duyet _Bieu4HTMT_KH TPCP vung TNB (03-1-2012)" xfId="1092"/>
    <cellStyle name="2_Gia_VLQL48_duyet _KH TPCP vung TNB (03-1-2012)" xfId="1093"/>
    <cellStyle name="2_KlQdinhduyet" xfId="1094"/>
    <cellStyle name="2_KlQdinhduyet_!1 1 bao cao giao KH ve HTCMT vung TNB   12-12-2011" xfId="1095"/>
    <cellStyle name="2_KlQdinhduyet_Bieu4HTMT" xfId="1096"/>
    <cellStyle name="2_KlQdinhduyet_Bieu4HTMT_!1 1 bao cao giao KH ve HTCMT vung TNB   12-12-2011" xfId="1097"/>
    <cellStyle name="2_KlQdinhduyet_Bieu4HTMT_KH TPCP vung TNB (03-1-2012)" xfId="1098"/>
    <cellStyle name="2_KlQdinhduyet_KH TPCP vung TNB (03-1-2012)" xfId="1099"/>
    <cellStyle name="2_TRUNG PMU 5" xfId="1100"/>
    <cellStyle name="2_ÿÿÿÿÿ" xfId="1101"/>
    <cellStyle name="2_ÿÿÿÿÿ_Bieu tong hop nhu cau ung 2011 da chon loc -Mien nui" xfId="1102"/>
    <cellStyle name="20% - Accent1 2" xfId="1103"/>
    <cellStyle name="20% - Accent2 2" xfId="1104"/>
    <cellStyle name="20% - Accent3 2" xfId="1105"/>
    <cellStyle name="20% - Accent4 2" xfId="1106"/>
    <cellStyle name="20% - Accent5 2" xfId="1107"/>
    <cellStyle name="20% - Accent6 2" xfId="1108"/>
    <cellStyle name="-2001" xfId="1109"/>
    <cellStyle name="3" xfId="1110"/>
    <cellStyle name="3_Book1" xfId="1111"/>
    <cellStyle name="3_Book1_1" xfId="1112"/>
    <cellStyle name="3_Book1_1_!1 1 bao cao giao KH ve HTCMT vung TNB   12-12-2011" xfId="1113"/>
    <cellStyle name="3_Book1_1_Bieu4HTMT" xfId="1114"/>
    <cellStyle name="3_Book1_1_Bieu4HTMT_!1 1 bao cao giao KH ve HTCMT vung TNB   12-12-2011" xfId="1115"/>
    <cellStyle name="3_Book1_1_Bieu4HTMT_KH TPCP vung TNB (03-1-2012)" xfId="1116"/>
    <cellStyle name="3_Book1_1_KH TPCP vung TNB (03-1-2012)" xfId="1117"/>
    <cellStyle name="3_Cau thuy dien Ban La (Cu Anh)" xfId="1118"/>
    <cellStyle name="3_Cau thuy dien Ban La (Cu Anh)_!1 1 bao cao giao KH ve HTCMT vung TNB   12-12-2011" xfId="1119"/>
    <cellStyle name="3_Cau thuy dien Ban La (Cu Anh)_Bieu4HTMT" xfId="1120"/>
    <cellStyle name="3_Cau thuy dien Ban La (Cu Anh)_Bieu4HTMT_!1 1 bao cao giao KH ve HTCMT vung TNB   12-12-2011" xfId="1121"/>
    <cellStyle name="3_Cau thuy dien Ban La (Cu Anh)_Bieu4HTMT_KH TPCP vung TNB (03-1-2012)" xfId="1122"/>
    <cellStyle name="3_Cau thuy dien Ban La (Cu Anh)_KH TPCP vung TNB (03-1-2012)" xfId="1123"/>
    <cellStyle name="3_Du toan 558 (Km17+508.12 - Km 22)" xfId="1124"/>
    <cellStyle name="3_Du toan 558 (Km17+508.12 - Km 22)_!1 1 bao cao giao KH ve HTCMT vung TNB   12-12-2011" xfId="1125"/>
    <cellStyle name="3_Du toan 558 (Km17+508.12 - Km 22)_Bieu4HTMT" xfId="1126"/>
    <cellStyle name="3_Du toan 558 (Km17+508.12 - Km 22)_Bieu4HTMT_!1 1 bao cao giao KH ve HTCMT vung TNB   12-12-2011" xfId="1127"/>
    <cellStyle name="3_Du toan 558 (Km17+508.12 - Km 22)_Bieu4HTMT_KH TPCP vung TNB (03-1-2012)" xfId="1128"/>
    <cellStyle name="3_Du toan 558 (Km17+508.12 - Km 22)_KH TPCP vung TNB (03-1-2012)" xfId="1129"/>
    <cellStyle name="3_Gia_VLQL48_duyet " xfId="1130"/>
    <cellStyle name="3_Gia_VLQL48_duyet _!1 1 bao cao giao KH ve HTCMT vung TNB   12-12-2011" xfId="1131"/>
    <cellStyle name="3_Gia_VLQL48_duyet _Bieu4HTMT" xfId="1132"/>
    <cellStyle name="3_Gia_VLQL48_duyet _Bieu4HTMT_!1 1 bao cao giao KH ve HTCMT vung TNB   12-12-2011" xfId="1133"/>
    <cellStyle name="3_Gia_VLQL48_duyet _Bieu4HTMT_KH TPCP vung TNB (03-1-2012)" xfId="1134"/>
    <cellStyle name="3_Gia_VLQL48_duyet _KH TPCP vung TNB (03-1-2012)" xfId="1135"/>
    <cellStyle name="3_KlQdinhduyet" xfId="1136"/>
    <cellStyle name="3_KlQdinhduyet_!1 1 bao cao giao KH ve HTCMT vung TNB   12-12-2011" xfId="1137"/>
    <cellStyle name="3_KlQdinhduyet_Bieu4HTMT" xfId="1138"/>
    <cellStyle name="3_KlQdinhduyet_Bieu4HTMT_!1 1 bao cao giao KH ve HTCMT vung TNB   12-12-2011" xfId="1139"/>
    <cellStyle name="3_KlQdinhduyet_Bieu4HTMT_KH TPCP vung TNB (03-1-2012)" xfId="1140"/>
    <cellStyle name="3_KlQdinhduyet_KH TPCP vung TNB (03-1-2012)" xfId="1141"/>
    <cellStyle name="3_ÿÿÿÿÿ" xfId="1142"/>
    <cellStyle name="4" xfId="1143"/>
    <cellStyle name="4_Book1" xfId="1144"/>
    <cellStyle name="4_Book1_1" xfId="1145"/>
    <cellStyle name="4_Book1_1_!1 1 bao cao giao KH ve HTCMT vung TNB   12-12-2011" xfId="1146"/>
    <cellStyle name="4_Book1_1_Bieu4HTMT" xfId="1147"/>
    <cellStyle name="4_Book1_1_Bieu4HTMT_!1 1 bao cao giao KH ve HTCMT vung TNB   12-12-2011" xfId="1148"/>
    <cellStyle name="4_Book1_1_Bieu4HTMT_KH TPCP vung TNB (03-1-2012)" xfId="1149"/>
    <cellStyle name="4_Book1_1_KH TPCP vung TNB (03-1-2012)" xfId="1150"/>
    <cellStyle name="4_Cau thuy dien Ban La (Cu Anh)" xfId="1151"/>
    <cellStyle name="4_Cau thuy dien Ban La (Cu Anh)_!1 1 bao cao giao KH ve HTCMT vung TNB   12-12-2011" xfId="1152"/>
    <cellStyle name="4_Cau thuy dien Ban La (Cu Anh)_Bieu4HTMT" xfId="1153"/>
    <cellStyle name="4_Cau thuy dien Ban La (Cu Anh)_Bieu4HTMT_!1 1 bao cao giao KH ve HTCMT vung TNB   12-12-2011" xfId="1154"/>
    <cellStyle name="4_Cau thuy dien Ban La (Cu Anh)_Bieu4HTMT_KH TPCP vung TNB (03-1-2012)" xfId="1155"/>
    <cellStyle name="4_Cau thuy dien Ban La (Cu Anh)_KH TPCP vung TNB (03-1-2012)" xfId="1156"/>
    <cellStyle name="4_Du toan 558 (Km17+508.12 - Km 22)" xfId="1157"/>
    <cellStyle name="4_Du toan 558 (Km17+508.12 - Km 22)_!1 1 bao cao giao KH ve HTCMT vung TNB   12-12-2011" xfId="1158"/>
    <cellStyle name="4_Du toan 558 (Km17+508.12 - Km 22)_Bieu4HTMT" xfId="1159"/>
    <cellStyle name="4_Du toan 558 (Km17+508.12 - Km 22)_Bieu4HTMT_!1 1 bao cao giao KH ve HTCMT vung TNB   12-12-2011" xfId="1160"/>
    <cellStyle name="4_Du toan 558 (Km17+508.12 - Km 22)_Bieu4HTMT_KH TPCP vung TNB (03-1-2012)" xfId="1161"/>
    <cellStyle name="4_Du toan 558 (Km17+508.12 - Km 22)_KH TPCP vung TNB (03-1-2012)" xfId="1162"/>
    <cellStyle name="4_Gia_VLQL48_duyet " xfId="1163"/>
    <cellStyle name="4_Gia_VLQL48_duyet _!1 1 bao cao giao KH ve HTCMT vung TNB   12-12-2011" xfId="1164"/>
    <cellStyle name="4_Gia_VLQL48_duyet _Bieu4HTMT" xfId="1165"/>
    <cellStyle name="4_Gia_VLQL48_duyet _Bieu4HTMT_!1 1 bao cao giao KH ve HTCMT vung TNB   12-12-2011" xfId="1166"/>
    <cellStyle name="4_Gia_VLQL48_duyet _Bieu4HTMT_KH TPCP vung TNB (03-1-2012)" xfId="1167"/>
    <cellStyle name="4_Gia_VLQL48_duyet _KH TPCP vung TNB (03-1-2012)" xfId="1168"/>
    <cellStyle name="4_KlQdinhduyet" xfId="1169"/>
    <cellStyle name="4_KlQdinhduyet_!1 1 bao cao giao KH ve HTCMT vung TNB   12-12-2011" xfId="1170"/>
    <cellStyle name="4_KlQdinhduyet_Bieu4HTMT" xfId="1171"/>
    <cellStyle name="4_KlQdinhduyet_Bieu4HTMT_!1 1 bao cao giao KH ve HTCMT vung TNB   12-12-2011" xfId="1172"/>
    <cellStyle name="4_KlQdinhduyet_Bieu4HTMT_KH TPCP vung TNB (03-1-2012)" xfId="1173"/>
    <cellStyle name="4_KlQdinhduyet_KH TPCP vung TNB (03-1-2012)" xfId="1174"/>
    <cellStyle name="4_ÿÿÿÿÿ" xfId="1175"/>
    <cellStyle name="40% - Accent1 2" xfId="1176"/>
    <cellStyle name="40% - Accent2 2" xfId="1177"/>
    <cellStyle name="40% - Accent3 2" xfId="1178"/>
    <cellStyle name="40% - Accent4 2" xfId="1179"/>
    <cellStyle name="40% - Accent5 2" xfId="1180"/>
    <cellStyle name="40% - Accent6 2" xfId="1181"/>
    <cellStyle name="52" xfId="1182"/>
    <cellStyle name="6" xfId="1183"/>
    <cellStyle name="6_Cong trinh co y kien LD_Dang_NN_2011-Tay nguyen-9-10" xfId="1184"/>
    <cellStyle name="6_Cong trinh co y kien LD_Dang_NN_2011-Tay nguyen-9-10_!1 1 bao cao giao KH ve HTCMT vung TNB   12-12-2011" xfId="1185"/>
    <cellStyle name="6_Cong trinh co y kien LD_Dang_NN_2011-Tay nguyen-9-10_Bieu4HTMT" xfId="1186"/>
    <cellStyle name="6_Cong trinh co y kien LD_Dang_NN_2011-Tay nguyen-9-10_Bieu4HTMT_!1 1 bao cao giao KH ve HTCMT vung TNB   12-12-2011" xfId="1187"/>
    <cellStyle name="6_Cong trinh co y kien LD_Dang_NN_2011-Tay nguyen-9-10_Bieu4HTMT_KH TPCP vung TNB (03-1-2012)" xfId="1188"/>
    <cellStyle name="6_Cong trinh co y kien LD_Dang_NN_2011-Tay nguyen-9-10_KH TPCP vung TNB (03-1-2012)" xfId="1189"/>
    <cellStyle name="6_TN - Ho tro khac 2011" xfId="1190"/>
    <cellStyle name="6_TN - Ho tro khac 2011_!1 1 bao cao giao KH ve HTCMT vung TNB   12-12-2011" xfId="1191"/>
    <cellStyle name="6_TN - Ho tro khac 2011_Bieu4HTMT" xfId="1192"/>
    <cellStyle name="6_TN - Ho tro khac 2011_Bieu4HTMT_!1 1 bao cao giao KH ve HTCMT vung TNB   12-12-2011" xfId="1193"/>
    <cellStyle name="6_TN - Ho tro khac 2011_Bieu4HTMT_KH TPCP vung TNB (03-1-2012)" xfId="1194"/>
    <cellStyle name="6_TN - Ho tro khac 2011_KH TPCP vung TNB (03-1-2012)" xfId="1195"/>
    <cellStyle name="60% - Accent1 2" xfId="1196"/>
    <cellStyle name="60% - Accent2 2" xfId="1197"/>
    <cellStyle name="60% - Accent3 2" xfId="1198"/>
    <cellStyle name="60% - Accent4 2" xfId="1199"/>
    <cellStyle name="60% - Accent5 2" xfId="1200"/>
    <cellStyle name="60% - Accent6 2" xfId="1201"/>
    <cellStyle name="9" xfId="1202"/>
    <cellStyle name="9_!1 1 bao cao giao KH ve HTCMT vung TNB   12-12-2011" xfId="1203"/>
    <cellStyle name="9_Bieu4HTMT" xfId="1204"/>
    <cellStyle name="9_Bieu4HTMT_!1 1 bao cao giao KH ve HTCMT vung TNB   12-12-2011" xfId="1205"/>
    <cellStyle name="9_Bieu4HTMT_KH TPCP vung TNB (03-1-2012)" xfId="1206"/>
    <cellStyle name="9_KH TPCP vung TNB (03-1-2012)" xfId="1207"/>
    <cellStyle name="Accent1 2" xfId="1208"/>
    <cellStyle name="Accent2 2" xfId="1209"/>
    <cellStyle name="Accent3 2" xfId="1210"/>
    <cellStyle name="Accent4 2" xfId="1211"/>
    <cellStyle name="Accent5 2" xfId="1212"/>
    <cellStyle name="Accent6 2" xfId="1213"/>
    <cellStyle name="ÅëÈ­ [0]_      " xfId="1214"/>
    <cellStyle name="AeE­ [0]_INQUIRY ¿?¾÷AßAø " xfId="1215"/>
    <cellStyle name="ÅëÈ­ [0]_L601CPT" xfId="1216"/>
    <cellStyle name="ÅëÈ­_      " xfId="1217"/>
    <cellStyle name="AeE­_INQUIRY ¿?¾÷AßAø " xfId="1218"/>
    <cellStyle name="ÅëÈ­_L601CPT" xfId="1219"/>
    <cellStyle name="args.style" xfId="1220"/>
    <cellStyle name="at" xfId="1221"/>
    <cellStyle name="ÄÞ¸¶ [0]_      " xfId="1222"/>
    <cellStyle name="AÞ¸¶ [0]_INQUIRY ¿?¾÷AßAø " xfId="1223"/>
    <cellStyle name="ÄÞ¸¶ [0]_L601CPT" xfId="1224"/>
    <cellStyle name="ÄÞ¸¶_      " xfId="1225"/>
    <cellStyle name="AÞ¸¶_INQUIRY ¿?¾÷AßAø " xfId="1226"/>
    <cellStyle name="ÄÞ¸¶_L601CPT" xfId="1227"/>
    <cellStyle name="AutoFormat Options" xfId="1228"/>
    <cellStyle name="Bad 2" xfId="1229"/>
    <cellStyle name="Body" xfId="1230"/>
    <cellStyle name="C?AØ_¿?¾÷CoE² " xfId="1231"/>
    <cellStyle name="C~1" xfId="1232"/>
    <cellStyle name="Ç¥ÁØ_      " xfId="1233"/>
    <cellStyle name="C￥AØ_¿μ¾÷CoE² " xfId="1234"/>
    <cellStyle name="Ç¥ÁØ_±¸¹Ì´ëÃ¥" xfId="1235"/>
    <cellStyle name="C￥AØ_≫c¾÷ºIº° AN°e " xfId="1236"/>
    <cellStyle name="Ç¥ÁØ_S" xfId="1237"/>
    <cellStyle name="C￥AØ_Sheet1_¿μ¾÷CoE² " xfId="1238"/>
    <cellStyle name="Ç¥ÁØ_ÿÿÿÿÿÿ_4_ÃÑÇÕ°è " xfId="1239"/>
    <cellStyle name="Calc Currency (0)" xfId="1240"/>
    <cellStyle name="Calc Currency (2)" xfId="1241"/>
    <cellStyle name="Calc Percent (0)" xfId="1242"/>
    <cellStyle name="Calc Percent (1)" xfId="1243"/>
    <cellStyle name="Calc Percent (2)" xfId="1244"/>
    <cellStyle name="Calc Units (0)" xfId="1245"/>
    <cellStyle name="Calc Units (1)" xfId="1246"/>
    <cellStyle name="Calc Units (2)" xfId="1247"/>
    <cellStyle name="Calculation 2" xfId="1248"/>
    <cellStyle name="category" xfId="1249"/>
    <cellStyle name="Cerrency_Sheet2_XANGDAU" xfId="1250"/>
    <cellStyle name="Check Cell 2" xfId="1251"/>
    <cellStyle name="Chi phÝ kh¸c_Book1" xfId="1252"/>
    <cellStyle name="Chuẩn_TT 2006-2012" xfId="1253"/>
    <cellStyle name="CHUONG" xfId="1254"/>
    <cellStyle name="Comma" xfId="1" builtinId="3"/>
    <cellStyle name="Comma  - Style1" xfId="1255"/>
    <cellStyle name="Comma  - Style2" xfId="1256"/>
    <cellStyle name="Comma  - Style3" xfId="1257"/>
    <cellStyle name="Comma  - Style4" xfId="1258"/>
    <cellStyle name="Comma  - Style5" xfId="1259"/>
    <cellStyle name="Comma  - Style6" xfId="1260"/>
    <cellStyle name="Comma  - Style7" xfId="1261"/>
    <cellStyle name="Comma  - Style8" xfId="1262"/>
    <cellStyle name="Comma [0] 2" xfId="1263"/>
    <cellStyle name="Comma [0] 2 10" xfId="1264"/>
    <cellStyle name="Comma [0] 2 11" xfId="1265"/>
    <cellStyle name="Comma [0] 2 12" xfId="1266"/>
    <cellStyle name="Comma [0] 2 13" xfId="1267"/>
    <cellStyle name="Comma [0] 2 14" xfId="1268"/>
    <cellStyle name="Comma [0] 2 15" xfId="1269"/>
    <cellStyle name="Comma [0] 2 16" xfId="1270"/>
    <cellStyle name="Comma [0] 2 17" xfId="1271"/>
    <cellStyle name="Comma [0] 2 18" xfId="1272"/>
    <cellStyle name="Comma [0] 2 19" xfId="1273"/>
    <cellStyle name="Comma [0] 2 2" xfId="1274"/>
    <cellStyle name="Comma [0] 2 20" xfId="1275"/>
    <cellStyle name="Comma [0] 2 21" xfId="1276"/>
    <cellStyle name="Comma [0] 2 22" xfId="1277"/>
    <cellStyle name="Comma [0] 2 23" xfId="1278"/>
    <cellStyle name="Comma [0] 2 24" xfId="1279"/>
    <cellStyle name="Comma [0] 2 25" xfId="1280"/>
    <cellStyle name="Comma [0] 2 3" xfId="1281"/>
    <cellStyle name="Comma [0] 2 4" xfId="1282"/>
    <cellStyle name="Comma [0] 2 5" xfId="1283"/>
    <cellStyle name="Comma [0] 2 6" xfId="1284"/>
    <cellStyle name="Comma [0] 2 7" xfId="1285"/>
    <cellStyle name="Comma [0] 2 8" xfId="1286"/>
    <cellStyle name="Comma [0] 2 9" xfId="1287"/>
    <cellStyle name="Comma [0] 2_Bieu 15" xfId="1288"/>
    <cellStyle name="Comma [0] 3" xfId="1289"/>
    <cellStyle name="Comma [0] 3 2" xfId="1290"/>
    <cellStyle name="Comma [0] 4" xfId="1291"/>
    <cellStyle name="Comma [00]" xfId="1292"/>
    <cellStyle name="Comma 10" xfId="1293"/>
    <cellStyle name="Comma 10 10 2" xfId="19"/>
    <cellStyle name="Comma 10 10 2 2" xfId="23"/>
    <cellStyle name="Comma 10 2" xfId="1294"/>
    <cellStyle name="Comma 10 2 3" xfId="1295"/>
    <cellStyle name="Comma 10 2 6" xfId="1296"/>
    <cellStyle name="Comma 10 3" xfId="1297"/>
    <cellStyle name="Comma 10 3 2" xfId="1298"/>
    <cellStyle name="Comma 10 3 3" xfId="1299"/>
    <cellStyle name="Comma 10 3 3 2" xfId="1300"/>
    <cellStyle name="Comma 10 4" xfId="1301"/>
    <cellStyle name="Comma 10_Bieu 15" xfId="1302"/>
    <cellStyle name="Comma 11" xfId="8"/>
    <cellStyle name="Comma 11 2" xfId="1303"/>
    <cellStyle name="Comma 11 2 2" xfId="1304"/>
    <cellStyle name="Comma 11 3" xfId="1305"/>
    <cellStyle name="Comma 11 4" xfId="1306"/>
    <cellStyle name="Comma 11_Xl0000051" xfId="1307"/>
    <cellStyle name="Comma 12" xfId="1308"/>
    <cellStyle name="Comma 12 2" xfId="1309"/>
    <cellStyle name="Comma 12_Bieu 15" xfId="1310"/>
    <cellStyle name="Comma 13" xfId="21"/>
    <cellStyle name="Comma 13 2" xfId="1311"/>
    <cellStyle name="Comma 13 2 2" xfId="1312"/>
    <cellStyle name="Comma 13 2 2 2" xfId="1313"/>
    <cellStyle name="Comma 13 2 2 2 2" xfId="1314"/>
    <cellStyle name="Comma 13 2 2 2 3" xfId="1315"/>
    <cellStyle name="Comma 13 2 2 2_Bieu 15" xfId="1316"/>
    <cellStyle name="Comma 13 2 2 3" xfId="1317"/>
    <cellStyle name="Comma 13 2 2_Bieu 15" xfId="1318"/>
    <cellStyle name="Comma 13 2 3" xfId="1319"/>
    <cellStyle name="Comma 13 2 3 2" xfId="1320"/>
    <cellStyle name="Comma 13 2 3_Bieu 15" xfId="1321"/>
    <cellStyle name="Comma 13 2 4" xfId="1322"/>
    <cellStyle name="Comma 13 2 5" xfId="1323"/>
    <cellStyle name="Comma 13 2 5 2" xfId="1324"/>
    <cellStyle name="Comma 13 2_Bieu 15" xfId="1325"/>
    <cellStyle name="Comma 13 3" xfId="1326"/>
    <cellStyle name="Comma 13 3 2" xfId="1327"/>
    <cellStyle name="Comma 13 3 3" xfId="1328"/>
    <cellStyle name="Comma 13 3_Bieu 15" xfId="1329"/>
    <cellStyle name="Comma 13_Xl0000051" xfId="1330"/>
    <cellStyle name="Comma 14" xfId="1331"/>
    <cellStyle name="Comma 14 2" xfId="1332"/>
    <cellStyle name="Comma 14_Bieu 15" xfId="1333"/>
    <cellStyle name="Comma 15" xfId="1334"/>
    <cellStyle name="Comma 16" xfId="1335"/>
    <cellStyle name="Comma 16 2" xfId="1336"/>
    <cellStyle name="Comma 16_Bieu 15" xfId="1337"/>
    <cellStyle name="Comma 17" xfId="1338"/>
    <cellStyle name="Comma 18" xfId="1339"/>
    <cellStyle name="Comma 18 2" xfId="1340"/>
    <cellStyle name="Comma 18_Bieu 15" xfId="1341"/>
    <cellStyle name="Comma 19" xfId="1342"/>
    <cellStyle name="Comma 2" xfId="9"/>
    <cellStyle name="Comma 2 10" xfId="1343"/>
    <cellStyle name="Comma 2 11" xfId="1344"/>
    <cellStyle name="Comma 2 12" xfId="1345"/>
    <cellStyle name="Comma 2 13" xfId="1346"/>
    <cellStyle name="Comma 2 14" xfId="1347"/>
    <cellStyle name="Comma 2 15" xfId="1348"/>
    <cellStyle name="Comma 2 16" xfId="1349"/>
    <cellStyle name="Comma 2 17" xfId="1350"/>
    <cellStyle name="Comma 2 18" xfId="1351"/>
    <cellStyle name="Comma 2 19" xfId="1352"/>
    <cellStyle name="Comma 2 2" xfId="1353"/>
    <cellStyle name="Comma 2 2 10" xfId="1354"/>
    <cellStyle name="Comma 2 2 11" xfId="1355"/>
    <cellStyle name="Comma 2 2 12" xfId="1356"/>
    <cellStyle name="Comma 2 2 13" xfId="1357"/>
    <cellStyle name="Comma 2 2 14" xfId="1358"/>
    <cellStyle name="Comma 2 2 15" xfId="1359"/>
    <cellStyle name="Comma 2 2 16" xfId="1360"/>
    <cellStyle name="Comma 2 2 17" xfId="1361"/>
    <cellStyle name="Comma 2 2 18" xfId="1362"/>
    <cellStyle name="Comma 2 2 19" xfId="1363"/>
    <cellStyle name="Comma 2 2 2" xfId="1364"/>
    <cellStyle name="Comma 2 2 2 10" xfId="1365"/>
    <cellStyle name="Comma 2 2 2 11" xfId="1366"/>
    <cellStyle name="Comma 2 2 2 12" xfId="1367"/>
    <cellStyle name="Comma 2 2 2 13" xfId="1368"/>
    <cellStyle name="Comma 2 2 2 14" xfId="1369"/>
    <cellStyle name="Comma 2 2 2 15" xfId="1370"/>
    <cellStyle name="Comma 2 2 2 16" xfId="1371"/>
    <cellStyle name="Comma 2 2 2 17" xfId="1372"/>
    <cellStyle name="Comma 2 2 2 18" xfId="1373"/>
    <cellStyle name="Comma 2 2 2 19" xfId="1374"/>
    <cellStyle name="Comma 2 2 2 2" xfId="1375"/>
    <cellStyle name="Comma 2 2 2 2 2" xfId="1376"/>
    <cellStyle name="Comma 2 2 2 2 2 2" xfId="1377"/>
    <cellStyle name="Comma 2 2 2 2 26" xfId="1378"/>
    <cellStyle name="Comma 2 2 2 2_Bieu 15" xfId="1379"/>
    <cellStyle name="Comma 2 2 2 20" xfId="1380"/>
    <cellStyle name="Comma 2 2 2 21" xfId="1381"/>
    <cellStyle name="Comma 2 2 2 22" xfId="1382"/>
    <cellStyle name="Comma 2 2 2 23" xfId="1383"/>
    <cellStyle name="Comma 2 2 2 3" xfId="1384"/>
    <cellStyle name="Comma 2 2 2 4" xfId="1385"/>
    <cellStyle name="Comma 2 2 2 5" xfId="1386"/>
    <cellStyle name="Comma 2 2 2 6" xfId="1387"/>
    <cellStyle name="Comma 2 2 2 7" xfId="1388"/>
    <cellStyle name="Comma 2 2 2 8" xfId="1389"/>
    <cellStyle name="Comma 2 2 2 9" xfId="1390"/>
    <cellStyle name="Comma 2 2 2_Bieu 15" xfId="1391"/>
    <cellStyle name="Comma 2 2 20" xfId="1392"/>
    <cellStyle name="Comma 2 2 21" xfId="1393"/>
    <cellStyle name="Comma 2 2 22" xfId="1394"/>
    <cellStyle name="Comma 2 2 23" xfId="1395"/>
    <cellStyle name="Comma 2 2 24" xfId="1396"/>
    <cellStyle name="Comma 2 2 24 2" xfId="1397"/>
    <cellStyle name="Comma 2 2 24_Bieu 15" xfId="1398"/>
    <cellStyle name="Comma 2 2 25" xfId="1399"/>
    <cellStyle name="Comma 2 2 3" xfId="1400"/>
    <cellStyle name="Comma 2 2 3 2" xfId="1401"/>
    <cellStyle name="Comma 2 2 3_Bieu 15" xfId="1402"/>
    <cellStyle name="Comma 2 2 4" xfId="1403"/>
    <cellStyle name="Comma 2 2 5" xfId="1404"/>
    <cellStyle name="Comma 2 2 6" xfId="1405"/>
    <cellStyle name="Comma 2 2 7" xfId="1406"/>
    <cellStyle name="Comma 2 2 8" xfId="1407"/>
    <cellStyle name="Comma 2 2 9" xfId="1408"/>
    <cellStyle name="Comma 2 2_Bieu 15" xfId="1409"/>
    <cellStyle name="Comma 2 20" xfId="1410"/>
    <cellStyle name="Comma 2 21" xfId="1411"/>
    <cellStyle name="Comma 2 22" xfId="1412"/>
    <cellStyle name="Comma 2 23" xfId="1413"/>
    <cellStyle name="Comma 2 24" xfId="1414"/>
    <cellStyle name="Comma 2 25" xfId="1415"/>
    <cellStyle name="Comma 2 26" xfId="1416"/>
    <cellStyle name="Comma 2 26 2" xfId="1417"/>
    <cellStyle name="Comma 2 27" xfId="1418"/>
    <cellStyle name="Comma 2 28" xfId="1419"/>
    <cellStyle name="Comma 2 29" xfId="1420"/>
    <cellStyle name="Comma 2 3" xfId="1421"/>
    <cellStyle name="Comma 2 3 2" xfId="1422"/>
    <cellStyle name="Comma 2 3 3" xfId="1423"/>
    <cellStyle name="Comma 2 3_Bieu 15" xfId="1424"/>
    <cellStyle name="Comma 2 30" xfId="1425"/>
    <cellStyle name="Comma 2 31" xfId="1426"/>
    <cellStyle name="Comma 2 4" xfId="1427"/>
    <cellStyle name="Comma 2 5" xfId="1428"/>
    <cellStyle name="Comma 2 5 3" xfId="1429"/>
    <cellStyle name="Comma 2 6" xfId="1430"/>
    <cellStyle name="Comma 2 7" xfId="1431"/>
    <cellStyle name="Comma 2 8" xfId="1432"/>
    <cellStyle name="Comma 2 9" xfId="1433"/>
    <cellStyle name="Comma 2_3.KH-6thangdaunam-XDCB-11-7-Kem QD (version 1)" xfId="1434"/>
    <cellStyle name="Comma 20" xfId="1435"/>
    <cellStyle name="Comma 20 2" xfId="1436"/>
    <cellStyle name="Comma 20_Bieu 15" xfId="1437"/>
    <cellStyle name="Comma 21" xfId="1438"/>
    <cellStyle name="Comma 21 2" xfId="1439"/>
    <cellStyle name="Comma 21 3" xfId="1440"/>
    <cellStyle name="Comma 22" xfId="1441"/>
    <cellStyle name="Comma 23" xfId="1442"/>
    <cellStyle name="Comma 24" xfId="1443"/>
    <cellStyle name="Comma 25" xfId="1444"/>
    <cellStyle name="Comma 26" xfId="1445"/>
    <cellStyle name="Comma 26 2 2 2 2" xfId="1446"/>
    <cellStyle name="Comma 27" xfId="1447"/>
    <cellStyle name="Comma 28" xfId="1448"/>
    <cellStyle name="Comma 29" xfId="1449"/>
    <cellStyle name="Comma 3" xfId="10"/>
    <cellStyle name="Comma 3 2" xfId="1450"/>
    <cellStyle name="Comma 3 2 2" xfId="1451"/>
    <cellStyle name="Comma 3 2 2 2" xfId="1452"/>
    <cellStyle name="Comma 3 2_Bieu 15" xfId="1453"/>
    <cellStyle name="Comma 3 3" xfId="1454"/>
    <cellStyle name="Comma 3 4" xfId="1455"/>
    <cellStyle name="Comma 30" xfId="1456"/>
    <cellStyle name="Comma 30 2" xfId="1457"/>
    <cellStyle name="Comma 31" xfId="1458"/>
    <cellStyle name="Comma 32" xfId="1459"/>
    <cellStyle name="Comma 32 3" xfId="24"/>
    <cellStyle name="Comma 33" xfId="1460"/>
    <cellStyle name="Comma 35" xfId="1461"/>
    <cellStyle name="Comma 35 2" xfId="1462"/>
    <cellStyle name="Comma 35 3" xfId="1463"/>
    <cellStyle name="Comma 35 5" xfId="1464"/>
    <cellStyle name="Comma 35 5 2" xfId="1465"/>
    <cellStyle name="Comma 35 5 3" xfId="1466"/>
    <cellStyle name="Comma 35 5 3 3" xfId="1467"/>
    <cellStyle name="Comma 4" xfId="11"/>
    <cellStyle name="Comma 4 2" xfId="12"/>
    <cellStyle name="Comma 4 2 2" xfId="13"/>
    <cellStyle name="Comma 4 2 2 2" xfId="1468"/>
    <cellStyle name="Comma 4 2 3" xfId="1469"/>
    <cellStyle name="Comma 4 2 4" xfId="2680"/>
    <cellStyle name="Comma 4 2_Bieu 15" xfId="1470"/>
    <cellStyle name="Comma 4 3" xfId="1471"/>
    <cellStyle name="Comma 4 3 2" xfId="1472"/>
    <cellStyle name="Comma 4 3_Bieu 15" xfId="1473"/>
    <cellStyle name="Comma 4 4" xfId="1474"/>
    <cellStyle name="Comma 4 5" xfId="1475"/>
    <cellStyle name="Comma 4_TH KH 2013" xfId="1476"/>
    <cellStyle name="Comma 5" xfId="1477"/>
    <cellStyle name="Comma 5 2" xfId="1478"/>
    <cellStyle name="Comma 5 2 2" xfId="1479"/>
    <cellStyle name="Comma 5 2_Bieu 15" xfId="1480"/>
    <cellStyle name="Comma 5 3" xfId="1481"/>
    <cellStyle name="Comma 5 4" xfId="1482"/>
    <cellStyle name="Comma 5_Bao cao tinh hinh thuc hien 6 thang 2013 va uoc ca nam 2013" xfId="1483"/>
    <cellStyle name="Comma 6" xfId="1484"/>
    <cellStyle name="Comma 6 2" xfId="1485"/>
    <cellStyle name="Comma 64" xfId="1486"/>
    <cellStyle name="Comma 653" xfId="1487"/>
    <cellStyle name="Comma 7" xfId="1488"/>
    <cellStyle name="Comma 7 2" xfId="1489"/>
    <cellStyle name="Comma 7 3" xfId="1490"/>
    <cellStyle name="Comma 71" xfId="1491"/>
    <cellStyle name="Comma 76 2" xfId="18"/>
    <cellStyle name="Comma 76 2 2" xfId="22"/>
    <cellStyle name="Comma 8" xfId="1492"/>
    <cellStyle name="Comma 8 2" xfId="1493"/>
    <cellStyle name="Comma 8 3" xfId="1494"/>
    <cellStyle name="Comma 8 4" xfId="1495"/>
    <cellStyle name="Comma 8_Bieu 15" xfId="1496"/>
    <cellStyle name="Comma 9" xfId="1497"/>
    <cellStyle name="Comma 9 2" xfId="1498"/>
    <cellStyle name="Comma 9 2 2" xfId="1499"/>
    <cellStyle name="Comma 9 2_Bieu 15" xfId="1500"/>
    <cellStyle name="Comma 9 3" xfId="1501"/>
    <cellStyle name="Comma 9 4" xfId="1502"/>
    <cellStyle name="Comma 9_Bieu 15" xfId="1503"/>
    <cellStyle name="comma zerodec" xfId="1504"/>
    <cellStyle name="Comma0" xfId="1505"/>
    <cellStyle name="cong" xfId="1506"/>
    <cellStyle name="Copied" xfId="1507"/>
    <cellStyle name="Co聭ma_Sheet1" xfId="1508"/>
    <cellStyle name="Cࡵrrency_Sheet1_PRODUCTĠ" xfId="1509"/>
    <cellStyle name="Curråncy [0]_FCST_RESULTS" xfId="1510"/>
    <cellStyle name="Currency [0]ßmud plant bolted_RESULTS" xfId="1511"/>
    <cellStyle name="Currency [00]" xfId="1512"/>
    <cellStyle name="Currency 2" xfId="1513"/>
    <cellStyle name="Currency![0]_FCSt (2)" xfId="1514"/>
    <cellStyle name="Currency0" xfId="1515"/>
    <cellStyle name="Currency0 2" xfId="1516"/>
    <cellStyle name="Currency0_Bieu 15" xfId="1517"/>
    <cellStyle name="Currency1" xfId="1518"/>
    <cellStyle name="D1" xfId="1519"/>
    <cellStyle name="D1 2" xfId="1520"/>
    <cellStyle name="D1_Bieu 15" xfId="1521"/>
    <cellStyle name="Date" xfId="1522"/>
    <cellStyle name="Date Short" xfId="1523"/>
    <cellStyle name="Date_Book1" xfId="1524"/>
    <cellStyle name="DAUDE" xfId="1525"/>
    <cellStyle name="Dezimal [0]_35ERI8T2gbIEMixb4v26icuOo" xfId="1526"/>
    <cellStyle name="Dezimal_35ERI8T2gbIEMixb4v26icuOo" xfId="1527"/>
    <cellStyle name="Dg" xfId="1528"/>
    <cellStyle name="Dgia" xfId="1529"/>
    <cellStyle name="Dollar (zero dec)" xfId="1530"/>
    <cellStyle name="Don gia" xfId="1531"/>
    <cellStyle name="Dziesi?tny [0]_Invoices2001Slovakia" xfId="1532"/>
    <cellStyle name="Dziesi?tny_Invoices2001Slovakia" xfId="1533"/>
    <cellStyle name="Dziesietny [0]_Invoices2001Slovakia" xfId="1534"/>
    <cellStyle name="Dziesiętny [0]_Invoices2001Slovakia" xfId="1535"/>
    <cellStyle name="Dziesietny [0]_Invoices2001Slovakia_01_Nha so 1_Dien" xfId="1536"/>
    <cellStyle name="Dziesiętny [0]_Invoices2001Slovakia_01_Nha so 1_Dien" xfId="1537"/>
    <cellStyle name="Dziesietny [0]_Invoices2001Slovakia_10_Nha so 10_Dien1" xfId="1538"/>
    <cellStyle name="Dziesiętny [0]_Invoices2001Slovakia_10_Nha so 10_Dien1" xfId="1539"/>
    <cellStyle name="Dziesietny [0]_Invoices2001Slovakia_Book1" xfId="1540"/>
    <cellStyle name="Dziesiętny [0]_Invoices2001Slovakia_Book1" xfId="1541"/>
    <cellStyle name="Dziesietny [0]_Invoices2001Slovakia_Book1_1" xfId="1542"/>
    <cellStyle name="Dziesiętny [0]_Invoices2001Slovakia_Book1_1" xfId="1543"/>
    <cellStyle name="Dziesietny [0]_Invoices2001Slovakia_Book1_1_Book1" xfId="1544"/>
    <cellStyle name="Dziesiętny [0]_Invoices2001Slovakia_Book1_1_Book1" xfId="1545"/>
    <cellStyle name="Dziesietny [0]_Invoices2001Slovakia_Book1_2" xfId="1546"/>
    <cellStyle name="Dziesiętny [0]_Invoices2001Slovakia_Book1_2" xfId="1547"/>
    <cellStyle name="Dziesietny [0]_Invoices2001Slovakia_Book1_Nhu cau von ung truoc 2011 Tha h Hoa + Nge An gui TW" xfId="1548"/>
    <cellStyle name="Dziesiętny [0]_Invoices2001Slovakia_Book1_Nhu cau von ung truoc 2011 Tha h Hoa + Nge An gui TW" xfId="1549"/>
    <cellStyle name="Dziesietny [0]_Invoices2001Slovakia_Book1_Nhu cau von ung truoc 2011 Tha h Hoa + Nge An gui TW_Bieu 15" xfId="1550"/>
    <cellStyle name="Dziesiętny [0]_Invoices2001Slovakia_Book1_Nhu cau von ung truoc 2011 Tha h Hoa + Nge An gui TW_Bieu 15" xfId="1551"/>
    <cellStyle name="Dziesietny [0]_Invoices2001Slovakia_Book1_Nhu cau von ung truoc 2011 Tha h Hoa + Nge An gui TW_Bieu 9 - TH No XDCB" xfId="1552"/>
    <cellStyle name="Dziesiętny [0]_Invoices2001Slovakia_Book1_Nhu cau von ung truoc 2011 Tha h Hoa + Nge An gui TW_Bieu 9 - TH No XDCB" xfId="1553"/>
    <cellStyle name="Dziesietny [0]_Invoices2001Slovakia_Book1_Tong hop Cac tuyen(9-1-06)" xfId="1554"/>
    <cellStyle name="Dziesiętny [0]_Invoices2001Slovakia_Book1_Tong hop Cac tuyen(9-1-06)" xfId="1555"/>
    <cellStyle name="Dziesietny [0]_Invoices2001Slovakia_Book1_Tong hop Cac tuyen(9-1-06)_Bieu 15" xfId="1556"/>
    <cellStyle name="Dziesiętny [0]_Invoices2001Slovakia_Book1_Tong hop Cac tuyen(9-1-06)_Bieu 15" xfId="1557"/>
    <cellStyle name="Dziesietny [0]_Invoices2001Slovakia_Book1_Tong hop Cac tuyen(9-1-06)_Bieu 9 - TH No XDCB" xfId="1558"/>
    <cellStyle name="Dziesiętny [0]_Invoices2001Slovakia_Book1_Tong hop Cac tuyen(9-1-06)_Bieu 9 - TH No XDCB" xfId="1559"/>
    <cellStyle name="Dziesietny [0]_Invoices2001Slovakia_Book1_ung truoc 2011 NSTW Thanh Hoa + Nge An gui Thu 12-5" xfId="1560"/>
    <cellStyle name="Dziesiętny [0]_Invoices2001Slovakia_Book1_ung truoc 2011 NSTW Thanh Hoa + Nge An gui Thu 12-5" xfId="1561"/>
    <cellStyle name="Dziesietny [0]_Invoices2001Slovakia_Book1_ung truoc 2011 NSTW Thanh Hoa + Nge An gui Thu 12-5_Bieu 15" xfId="1562"/>
    <cellStyle name="Dziesiętny [0]_Invoices2001Slovakia_Book1_ung truoc 2011 NSTW Thanh Hoa + Nge An gui Thu 12-5_Bieu 15" xfId="1563"/>
    <cellStyle name="Dziesietny [0]_Invoices2001Slovakia_Book1_ung truoc 2011 NSTW Thanh Hoa + Nge An gui Thu 12-5_Bieu 9 - TH No XDCB" xfId="1564"/>
    <cellStyle name="Dziesiętny [0]_Invoices2001Slovakia_Book1_ung truoc 2011 NSTW Thanh Hoa + Nge An gui Thu 12-5_Bieu 9 - TH No XDCB" xfId="1565"/>
    <cellStyle name="Dziesietny [0]_Invoices2001Slovakia_d-uong+TDT" xfId="1566"/>
    <cellStyle name="Dziesiętny [0]_Invoices2001Slovakia_Nhµ ®Ó xe" xfId="1567"/>
    <cellStyle name="Dziesietny [0]_Invoices2001Slovakia_Nha bao ve(28-7-05)" xfId="1568"/>
    <cellStyle name="Dziesiętny [0]_Invoices2001Slovakia_Nha bao ve(28-7-05)" xfId="1569"/>
    <cellStyle name="Dziesietny [0]_Invoices2001Slovakia_NHA de xe nguyen du" xfId="1570"/>
    <cellStyle name="Dziesiętny [0]_Invoices2001Slovakia_NHA de xe nguyen du" xfId="1571"/>
    <cellStyle name="Dziesietny [0]_Invoices2001Slovakia_Nhalamviec VTC(25-1-05)" xfId="1572"/>
    <cellStyle name="Dziesiętny [0]_Invoices2001Slovakia_Nhalamviec VTC(25-1-05)" xfId="1573"/>
    <cellStyle name="Dziesietny [0]_Invoices2001Slovakia_Nhalamviec VTC(25-1-05)_Bieu 15" xfId="1574"/>
    <cellStyle name="Dziesiętny [0]_Invoices2001Slovakia_TDT KHANH HOA" xfId="1575"/>
    <cellStyle name="Dziesietny [0]_Invoices2001Slovakia_TDT KHANH HOA_Tong hop Cac tuyen(9-1-06)" xfId="1576"/>
    <cellStyle name="Dziesiętny [0]_Invoices2001Slovakia_TDT KHANH HOA_Tong hop Cac tuyen(9-1-06)" xfId="1577"/>
    <cellStyle name="Dziesietny [0]_Invoices2001Slovakia_TDT KHANH HOA_Tong hop Cac tuyen(9-1-06)_Bieu 15" xfId="1578"/>
    <cellStyle name="Dziesiętny [0]_Invoices2001Slovakia_TDT KHANH HOA_Tong hop Cac tuyen(9-1-06)_Bieu 15" xfId="1579"/>
    <cellStyle name="Dziesietny [0]_Invoices2001Slovakia_TDT KHANH HOA_Tong hop Cac tuyen(9-1-06)_Bieu 9 - TH No XDCB" xfId="1580"/>
    <cellStyle name="Dziesiętny [0]_Invoices2001Slovakia_TDT KHANH HOA_Tong hop Cac tuyen(9-1-06)_Bieu 9 - TH No XDCB" xfId="1581"/>
    <cellStyle name="Dziesietny [0]_Invoices2001Slovakia_TDT quangngai" xfId="1582"/>
    <cellStyle name="Dziesiętny [0]_Invoices2001Slovakia_TDT quangngai" xfId="1583"/>
    <cellStyle name="Dziesietny [0]_Invoices2001Slovakia_TMDT(10-5-06)" xfId="1584"/>
    <cellStyle name="Dziesietny_Invoices2001Slovakia" xfId="1585"/>
    <cellStyle name="Dziesiętny_Invoices2001Slovakia" xfId="1586"/>
    <cellStyle name="Dziesietny_Invoices2001Slovakia_01_Nha so 1_Dien" xfId="1587"/>
    <cellStyle name="Dziesiętny_Invoices2001Slovakia_01_Nha so 1_Dien" xfId="1588"/>
    <cellStyle name="Dziesietny_Invoices2001Slovakia_10_Nha so 10_Dien1" xfId="1589"/>
    <cellStyle name="Dziesiętny_Invoices2001Slovakia_10_Nha so 10_Dien1" xfId="1590"/>
    <cellStyle name="Dziesietny_Invoices2001Slovakia_Book1" xfId="1591"/>
    <cellStyle name="Dziesiętny_Invoices2001Slovakia_Book1" xfId="1592"/>
    <cellStyle name="Dziesietny_Invoices2001Slovakia_Book1_1" xfId="1593"/>
    <cellStyle name="Dziesiętny_Invoices2001Slovakia_Book1_1" xfId="1594"/>
    <cellStyle name="Dziesietny_Invoices2001Slovakia_Book1_1_Book1" xfId="1595"/>
    <cellStyle name="Dziesiętny_Invoices2001Slovakia_Book1_1_Book1" xfId="1596"/>
    <cellStyle name="Dziesietny_Invoices2001Slovakia_Book1_2" xfId="1597"/>
    <cellStyle name="Dziesiętny_Invoices2001Slovakia_Book1_2" xfId="1598"/>
    <cellStyle name="Dziesietny_Invoices2001Slovakia_Book1_Nhu cau von ung truoc 2011 Tha h Hoa + Nge An gui TW" xfId="1599"/>
    <cellStyle name="Dziesiętny_Invoices2001Slovakia_Book1_Nhu cau von ung truoc 2011 Tha h Hoa + Nge An gui TW" xfId="1600"/>
    <cellStyle name="Dziesietny_Invoices2001Slovakia_Book1_Nhu cau von ung truoc 2011 Tha h Hoa + Nge An gui TW_Bieu 15" xfId="1601"/>
    <cellStyle name="Dziesiętny_Invoices2001Slovakia_Book1_Nhu cau von ung truoc 2011 Tha h Hoa + Nge An gui TW_Bieu 15" xfId="1602"/>
    <cellStyle name="Dziesietny_Invoices2001Slovakia_Book1_Nhu cau von ung truoc 2011 Tha h Hoa + Nge An gui TW_Bieu 9 - TH No XDCB" xfId="1603"/>
    <cellStyle name="Dziesiętny_Invoices2001Slovakia_Book1_Nhu cau von ung truoc 2011 Tha h Hoa + Nge An gui TW_Bieu 9 - TH No XDCB" xfId="1604"/>
    <cellStyle name="Dziesietny_Invoices2001Slovakia_Book1_Tong hop Cac tuyen(9-1-06)" xfId="1605"/>
    <cellStyle name="Dziesiętny_Invoices2001Slovakia_Book1_Tong hop Cac tuyen(9-1-06)" xfId="1606"/>
    <cellStyle name="Dziesietny_Invoices2001Slovakia_Book1_Tong hop Cac tuyen(9-1-06)_Bieu 15" xfId="1607"/>
    <cellStyle name="Dziesiętny_Invoices2001Slovakia_Book1_Tong hop Cac tuyen(9-1-06)_Bieu 15" xfId="1608"/>
    <cellStyle name="Dziesietny_Invoices2001Slovakia_Book1_Tong hop Cac tuyen(9-1-06)_Bieu 9 - TH No XDCB" xfId="1609"/>
    <cellStyle name="Dziesiętny_Invoices2001Slovakia_Book1_Tong hop Cac tuyen(9-1-06)_Bieu 9 - TH No XDCB" xfId="1610"/>
    <cellStyle name="Dziesietny_Invoices2001Slovakia_Book1_ung truoc 2011 NSTW Thanh Hoa + Nge An gui Thu 12-5" xfId="1611"/>
    <cellStyle name="Dziesiętny_Invoices2001Slovakia_Book1_ung truoc 2011 NSTW Thanh Hoa + Nge An gui Thu 12-5" xfId="1612"/>
    <cellStyle name="Dziesietny_Invoices2001Slovakia_Book1_ung truoc 2011 NSTW Thanh Hoa + Nge An gui Thu 12-5_Bieu 15" xfId="1613"/>
    <cellStyle name="Dziesiętny_Invoices2001Slovakia_Book1_ung truoc 2011 NSTW Thanh Hoa + Nge An gui Thu 12-5_Bieu 15" xfId="1614"/>
    <cellStyle name="Dziesietny_Invoices2001Slovakia_Book1_ung truoc 2011 NSTW Thanh Hoa + Nge An gui Thu 12-5_Bieu 9 - TH No XDCB" xfId="1615"/>
    <cellStyle name="Dziesiętny_Invoices2001Slovakia_Book1_ung truoc 2011 NSTW Thanh Hoa + Nge An gui Thu 12-5_Bieu 9 - TH No XDCB" xfId="1616"/>
    <cellStyle name="Dziesietny_Invoices2001Slovakia_d-uong+TDT" xfId="1617"/>
    <cellStyle name="Dziesiętny_Invoices2001Slovakia_Nhµ ®Ó xe" xfId="1618"/>
    <cellStyle name="Dziesietny_Invoices2001Slovakia_Nha bao ve(28-7-05)" xfId="1619"/>
    <cellStyle name="Dziesiętny_Invoices2001Slovakia_Nha bao ve(28-7-05)" xfId="1620"/>
    <cellStyle name="Dziesietny_Invoices2001Slovakia_NHA de xe nguyen du" xfId="1621"/>
    <cellStyle name="Dziesiętny_Invoices2001Slovakia_NHA de xe nguyen du" xfId="1622"/>
    <cellStyle name="Dziesietny_Invoices2001Slovakia_Nhalamviec VTC(25-1-05)" xfId="1623"/>
    <cellStyle name="Dziesiętny_Invoices2001Slovakia_Nhalamviec VTC(25-1-05)" xfId="1624"/>
    <cellStyle name="Dziesietny_Invoices2001Slovakia_Nhalamviec VTC(25-1-05)_Bieu 15" xfId="1625"/>
    <cellStyle name="Dziesiętny_Invoices2001Slovakia_TDT KHANH HOA" xfId="1626"/>
    <cellStyle name="Dziesietny_Invoices2001Slovakia_TDT KHANH HOA_Tong hop Cac tuyen(9-1-06)" xfId="1627"/>
    <cellStyle name="Dziesiętny_Invoices2001Slovakia_TDT KHANH HOA_Tong hop Cac tuyen(9-1-06)" xfId="1628"/>
    <cellStyle name="Dziesietny_Invoices2001Slovakia_TDT KHANH HOA_Tong hop Cac tuyen(9-1-06)_Bieu 15" xfId="1629"/>
    <cellStyle name="Dziesiętny_Invoices2001Slovakia_TDT KHANH HOA_Tong hop Cac tuyen(9-1-06)_Bieu 15" xfId="1630"/>
    <cellStyle name="Dziesietny_Invoices2001Slovakia_TDT KHANH HOA_Tong hop Cac tuyen(9-1-06)_Bieu 9 - TH No XDCB" xfId="1631"/>
    <cellStyle name="Dziesiętny_Invoices2001Slovakia_TDT KHANH HOA_Tong hop Cac tuyen(9-1-06)_Bieu 9 - TH No XDCB" xfId="1632"/>
    <cellStyle name="Dziesietny_Invoices2001Slovakia_TDT quangngai" xfId="1633"/>
    <cellStyle name="Dziesiętny_Invoices2001Slovakia_TDT quangngai" xfId="1634"/>
    <cellStyle name="Dziesietny_Invoices2001Slovakia_TMDT(10-5-06)" xfId="1635"/>
    <cellStyle name="e" xfId="1636"/>
    <cellStyle name="Enter Currency (0)" xfId="1637"/>
    <cellStyle name="Enter Currency (2)" xfId="1638"/>
    <cellStyle name="Enter Units (0)" xfId="1639"/>
    <cellStyle name="Enter Units (1)" xfId="1640"/>
    <cellStyle name="Enter Units (2)" xfId="1641"/>
    <cellStyle name="Entered" xfId="1642"/>
    <cellStyle name="Euro" xfId="1643"/>
    <cellStyle name="Explanatory Text 2" xfId="1644"/>
    <cellStyle name="f" xfId="1645"/>
    <cellStyle name="f_Danhmuc_Quyhoach2009" xfId="1646"/>
    <cellStyle name="f_Danhmuc_Quyhoach2009 2" xfId="1647"/>
    <cellStyle name="f_Danhmuc_Quyhoach2009 2 2" xfId="1648"/>
    <cellStyle name="Fixed" xfId="1649"/>
    <cellStyle name="gia" xfId="1650"/>
    <cellStyle name="Good 2" xfId="1651"/>
    <cellStyle name="Grey" xfId="1652"/>
    <cellStyle name="Grey 2" xfId="1653"/>
    <cellStyle name="Group" xfId="1654"/>
    <cellStyle name="H" xfId="1655"/>
    <cellStyle name="ha" xfId="1656"/>
    <cellStyle name="HAI" xfId="1657"/>
    <cellStyle name="Head 1" xfId="1658"/>
    <cellStyle name="HEADER" xfId="1659"/>
    <cellStyle name="Header1" xfId="1660"/>
    <cellStyle name="Header1 2" xfId="1661"/>
    <cellStyle name="Header2" xfId="1662"/>
    <cellStyle name="Heading 1 2" xfId="1663"/>
    <cellStyle name="Heading 2 2" xfId="1664"/>
    <cellStyle name="Heading 3 2" xfId="1665"/>
    <cellStyle name="Heading 4 2" xfId="1666"/>
    <cellStyle name="HEADING1" xfId="1667"/>
    <cellStyle name="HEADING2" xfId="1668"/>
    <cellStyle name="HEADINGS" xfId="1669"/>
    <cellStyle name="HEADINGSTOP" xfId="1670"/>
    <cellStyle name="headoption" xfId="1671"/>
    <cellStyle name="Hoa-Scholl" xfId="1672"/>
    <cellStyle name="Hoa-Scholl 2" xfId="1673"/>
    <cellStyle name="HUY" xfId="1674"/>
    <cellStyle name="Hyperlink 2" xfId="1675"/>
    <cellStyle name="i phÝ kh¸c_B¶ng 2" xfId="1676"/>
    <cellStyle name="I.3" xfId="1677"/>
    <cellStyle name="i·0" xfId="1678"/>
    <cellStyle name="ï-¾È»ê_BiÓu TB" xfId="1679"/>
    <cellStyle name="Input [yellow]" xfId="1680"/>
    <cellStyle name="Input [yellow] 2" xfId="1681"/>
    <cellStyle name="Input 2" xfId="1682"/>
    <cellStyle name="Input 3" xfId="1683"/>
    <cellStyle name="k_TONG HOP KINH PHI" xfId="1684"/>
    <cellStyle name="k_TONG HOP KINH PHI_!1 1 bao cao giao KH ve HTCMT vung TNB   12-12-2011" xfId="1685"/>
    <cellStyle name="k_TONG HOP KINH PHI_Bieu4HTMT" xfId="1686"/>
    <cellStyle name="k_TONG HOP KINH PHI_Bieu4HTMT_!1 1 bao cao giao KH ve HTCMT vung TNB   12-12-2011" xfId="1687"/>
    <cellStyle name="k_TONG HOP KINH PHI_Bieu4HTMT_KH TPCP vung TNB (03-1-2012)" xfId="1688"/>
    <cellStyle name="k_TONG HOP KINH PHI_KH TPCP vung TNB (03-1-2012)" xfId="1689"/>
    <cellStyle name="k_ÿÿÿÿÿ" xfId="1690"/>
    <cellStyle name="k_ÿÿÿÿÿ_!1 1 bao cao giao KH ve HTCMT vung TNB   12-12-2011" xfId="1691"/>
    <cellStyle name="k_ÿÿÿÿÿ_1" xfId="1692"/>
    <cellStyle name="k_ÿÿÿÿÿ_2" xfId="1693"/>
    <cellStyle name="k_ÿÿÿÿÿ_2_!1 1 bao cao giao KH ve HTCMT vung TNB   12-12-2011" xfId="1694"/>
    <cellStyle name="k_ÿÿÿÿÿ_2_Bieu4HTMT" xfId="1695"/>
    <cellStyle name="k_ÿÿÿÿÿ_2_Bieu4HTMT_!1 1 bao cao giao KH ve HTCMT vung TNB   12-12-2011" xfId="1696"/>
    <cellStyle name="k_ÿÿÿÿÿ_2_Bieu4HTMT_KH TPCP vung TNB (03-1-2012)" xfId="1697"/>
    <cellStyle name="k_ÿÿÿÿÿ_2_KH TPCP vung TNB (03-1-2012)" xfId="1698"/>
    <cellStyle name="k_ÿÿÿÿÿ_Bieu4HTMT" xfId="1699"/>
    <cellStyle name="k_ÿÿÿÿÿ_Bieu4HTMT_!1 1 bao cao giao KH ve HTCMT vung TNB   12-12-2011" xfId="1700"/>
    <cellStyle name="k_ÿÿÿÿÿ_Bieu4HTMT_KH TPCP vung TNB (03-1-2012)" xfId="1701"/>
    <cellStyle name="k_ÿÿÿÿÿ_KH TPCP vung TNB (03-1-2012)" xfId="1702"/>
    <cellStyle name="kh¸c_Bang Chi tieu" xfId="1703"/>
    <cellStyle name="khanh" xfId="1704"/>
    <cellStyle name="khung" xfId="1705"/>
    <cellStyle name="khung 2" xfId="1706"/>
    <cellStyle name="khung_Bieu 15" xfId="1707"/>
    <cellStyle name="kien1" xfId="1708"/>
    <cellStyle name="Ledger 17 x 11 in" xfId="14"/>
    <cellStyle name="Ledger 17 x 11 in 10" xfId="1709"/>
    <cellStyle name="Ledger 17 x 11 in 2" xfId="1710"/>
    <cellStyle name="Ledger 17 x 11 in 2 2" xfId="1711"/>
    <cellStyle name="Ledger 17 x 11 in 2_Bieu 15" xfId="1712"/>
    <cellStyle name="Ledger 17 x 11 in 3" xfId="1713"/>
    <cellStyle name="Ledger 17 x 11 in 4" xfId="1714"/>
    <cellStyle name="Ledger 17 x 11 in 5" xfId="1715"/>
    <cellStyle name="Ledger 17 x 11 in 6" xfId="1716"/>
    <cellStyle name="Ledger 17 x 11 in_10.12 Ke hoach XDCB 2014 - NSDP - Phuong an phan bo (trinh HDND)" xfId="1717"/>
    <cellStyle name="Ledger 17 x 11 in_Cong no theo CV 20-huyen Nghi Xuan" xfId="1718"/>
    <cellStyle name="left" xfId="1719"/>
    <cellStyle name="Line" xfId="1720"/>
    <cellStyle name="Link Currency (0)" xfId="1721"/>
    <cellStyle name="Link Currency (2)" xfId="1722"/>
    <cellStyle name="Link Units (0)" xfId="1723"/>
    <cellStyle name="Link Units (1)" xfId="1724"/>
    <cellStyle name="Link Units (2)" xfId="1725"/>
    <cellStyle name="Linked Cell 2" xfId="1726"/>
    <cellStyle name="Loai CBDT" xfId="1727"/>
    <cellStyle name="Loai CT" xfId="1728"/>
    <cellStyle name="Loai GD" xfId="1729"/>
    <cellStyle name="MAU" xfId="1730"/>
    <cellStyle name="Millares [0]_Well Timing" xfId="1731"/>
    <cellStyle name="Millares_Well Timing" xfId="1732"/>
    <cellStyle name="Milliers [0]_      " xfId="1733"/>
    <cellStyle name="Milliers_      " xfId="1734"/>
    <cellStyle name="Model" xfId="1735"/>
    <cellStyle name="Model 2" xfId="1736"/>
    <cellStyle name="Model_Bieu 15" xfId="1737"/>
    <cellStyle name="moi" xfId="1738"/>
    <cellStyle name="Moneda [0]_Well Timing" xfId="1739"/>
    <cellStyle name="Moneda_Well Timing" xfId="1740"/>
    <cellStyle name="Monétaire [0]_      " xfId="1741"/>
    <cellStyle name="Monétaire_      " xfId="1742"/>
    <cellStyle name="n" xfId="1743"/>
    <cellStyle name="Neutral 2" xfId="1744"/>
    <cellStyle name="New Times Roman" xfId="1745"/>
    <cellStyle name="nga" xfId="1746"/>
    <cellStyle name="no dec" xfId="1747"/>
    <cellStyle name="ÑONVÒ" xfId="1748"/>
    <cellStyle name="Normal" xfId="0" builtinId="0"/>
    <cellStyle name="Normal - Style1" xfId="1749"/>
    <cellStyle name="Normal - Style1 2" xfId="1750"/>
    <cellStyle name="Normal - Style1_Bieu 15" xfId="1751"/>
    <cellStyle name="Normal - 유형1" xfId="1752"/>
    <cellStyle name="Normal 10" xfId="2"/>
    <cellStyle name="Normal 10 10" xfId="1753"/>
    <cellStyle name="Normal 10 2" xfId="1754"/>
    <cellStyle name="Normal 10 2 2" xfId="1755"/>
    <cellStyle name="Normal 10 3" xfId="1756"/>
    <cellStyle name="Normal 10 6" xfId="1757"/>
    <cellStyle name="Normal 10 7" xfId="26"/>
    <cellStyle name="Normal 10_Bieu 15" xfId="1758"/>
    <cellStyle name="Normal 11" xfId="7"/>
    <cellStyle name="Normal 11 2" xfId="1759"/>
    <cellStyle name="Normal 11 2 2" xfId="1760"/>
    <cellStyle name="Normal 11_Bieu 15" xfId="1761"/>
    <cellStyle name="Normal 12" xfId="1762"/>
    <cellStyle name="Normal 12 2" xfId="1763"/>
    <cellStyle name="Normal 13" xfId="1764"/>
    <cellStyle name="Normal 14" xfId="5"/>
    <cellStyle name="Normal 14 2" xfId="1765"/>
    <cellStyle name="Normal 14 3" xfId="2681"/>
    <cellStyle name="Normal 15" xfId="1766"/>
    <cellStyle name="Normal 15 2" xfId="1767"/>
    <cellStyle name="Normal 16" xfId="1768"/>
    <cellStyle name="Normal 17" xfId="1769"/>
    <cellStyle name="Normal 18" xfId="1770"/>
    <cellStyle name="Normal 19" xfId="1771"/>
    <cellStyle name="Normal 2" xfId="1772"/>
    <cellStyle name="Normal 2 10" xfId="1773"/>
    <cellStyle name="Normal 2 11" xfId="1774"/>
    <cellStyle name="Normal 2 12" xfId="1775"/>
    <cellStyle name="Normal 2 13" xfId="1776"/>
    <cellStyle name="Normal 2 14" xfId="1777"/>
    <cellStyle name="Normal 2 14 2" xfId="1778"/>
    <cellStyle name="Normal 2 14_Phuongangiao 1-giaoxulykythuat" xfId="1779"/>
    <cellStyle name="Normal 2 15" xfId="1780"/>
    <cellStyle name="Normal 2 16" xfId="1781"/>
    <cellStyle name="Normal 2 17" xfId="1782"/>
    <cellStyle name="Normal 2 18" xfId="1783"/>
    <cellStyle name="Normal 2 19" xfId="1784"/>
    <cellStyle name="Normal 2 2" xfId="6"/>
    <cellStyle name="Normal 2 2 2" xfId="1785"/>
    <cellStyle name="Normal 2 2 2 2" xfId="1786"/>
    <cellStyle name="Normal 2 2 2 3" xfId="1787"/>
    <cellStyle name="Normal 2 2 3" xfId="1788"/>
    <cellStyle name="Normal 2 2 33 4" xfId="1789"/>
    <cellStyle name="Normal 2 2 4" xfId="1790"/>
    <cellStyle name="Normal 2 2 4 2" xfId="1791"/>
    <cellStyle name="Normal 2 2 4 3" xfId="1792"/>
    <cellStyle name="Normal 2 2_Bieu chi tiet tang quy mo, dch ky thuat 4" xfId="1793"/>
    <cellStyle name="Normal 2 20" xfId="1794"/>
    <cellStyle name="Normal 2 21" xfId="1795"/>
    <cellStyle name="Normal 2 22" xfId="1796"/>
    <cellStyle name="Normal 2 23" xfId="1797"/>
    <cellStyle name="Normal 2 24" xfId="1798"/>
    <cellStyle name="Normal 2 26 3" xfId="1799"/>
    <cellStyle name="Normal 2 3" xfId="1800"/>
    <cellStyle name="Normal 2 3 2" xfId="1801"/>
    <cellStyle name="Normal 2 3 3" xfId="1802"/>
    <cellStyle name="Normal 2 3_Ha Nam" xfId="1803"/>
    <cellStyle name="Normal 2 32" xfId="1804"/>
    <cellStyle name="Normal 2 36 4" xfId="1805"/>
    <cellStyle name="Normal 2 4" xfId="1806"/>
    <cellStyle name="Normal 2 4 2" xfId="1807"/>
    <cellStyle name="Normal 2 4 3" xfId="1808"/>
    <cellStyle name="Normal 2 4_Bieu 15" xfId="1809"/>
    <cellStyle name="Normal 2 5" xfId="1810"/>
    <cellStyle name="Normal 2 6" xfId="1811"/>
    <cellStyle name="Normal 2 7" xfId="1812"/>
    <cellStyle name="Normal 2 8" xfId="1813"/>
    <cellStyle name="Normal 2 9" xfId="1814"/>
    <cellStyle name="Normal 2_08.12 Bieu KH von và giai ngan 11 thang 2013" xfId="1815"/>
    <cellStyle name="Normal 20" xfId="1816"/>
    <cellStyle name="Normal 21" xfId="1817"/>
    <cellStyle name="Normal 22" xfId="1818"/>
    <cellStyle name="Normal 23" xfId="1819"/>
    <cellStyle name="Normal 24" xfId="1820"/>
    <cellStyle name="Normal 25" xfId="1821"/>
    <cellStyle name="Normal 25 3 2" xfId="25"/>
    <cellStyle name="Normal 26" xfId="1822"/>
    <cellStyle name="Normal 27" xfId="1823"/>
    <cellStyle name="Normal 28" xfId="1824"/>
    <cellStyle name="Normal 3" xfId="1825"/>
    <cellStyle name="Normal 3 10" xfId="1826"/>
    <cellStyle name="Normal 3 2" xfId="1827"/>
    <cellStyle name="Normal 3 2 2" xfId="1828"/>
    <cellStyle name="Normal 3 2 2 2" xfId="1829"/>
    <cellStyle name="Normal 3 2 2_Bieu 15" xfId="1830"/>
    <cellStyle name="Normal 3 2 3" xfId="1831"/>
    <cellStyle name="Normal 3 2 4" xfId="1832"/>
    <cellStyle name="Normal 3 2_Bieu 15" xfId="1833"/>
    <cellStyle name="Normal 3 3" xfId="1834"/>
    <cellStyle name="Normal 3 4" xfId="1835"/>
    <cellStyle name="Normal 3 8" xfId="1836"/>
    <cellStyle name="Normal 3_Bieu TH TPCP Vung TNB ngay 4-1-2012" xfId="1837"/>
    <cellStyle name="Normal 31" xfId="1838"/>
    <cellStyle name="Normal 31 2 3" xfId="1839"/>
    <cellStyle name="Normal 31 2 3 3" xfId="1840"/>
    <cellStyle name="Normal 33" xfId="1841"/>
    <cellStyle name="Normal 36" xfId="1842"/>
    <cellStyle name="Normal 37" xfId="1843"/>
    <cellStyle name="Normal 39" xfId="1844"/>
    <cellStyle name="Normal 4" xfId="15"/>
    <cellStyle name="Normal 4 2" xfId="1845"/>
    <cellStyle name="Normal 4 2 2" xfId="1846"/>
    <cellStyle name="Normal 4 2 3" xfId="1847"/>
    <cellStyle name="Normal 4 3" xfId="1848"/>
    <cellStyle name="Normal 4 4" xfId="1849"/>
    <cellStyle name="Normal 4_08.12 Bieu KH von và giai ngan 11 thang 2013" xfId="1850"/>
    <cellStyle name="Normal 40" xfId="1851"/>
    <cellStyle name="Normal 5" xfId="16"/>
    <cellStyle name="Normal 5 2" xfId="1852"/>
    <cellStyle name="Normal 5 3" xfId="1853"/>
    <cellStyle name="Normal 5_Bao cao chi tiet NSDP thang 13-2010 (KH+TC)" xfId="1854"/>
    <cellStyle name="Normal 6" xfId="1855"/>
    <cellStyle name="Normal 6 2" xfId="1856"/>
    <cellStyle name="Normal 6 2 2" xfId="1857"/>
    <cellStyle name="Normal 6 3" xfId="1858"/>
    <cellStyle name="Normal 6 4" xfId="1859"/>
    <cellStyle name="Normal 6_08.12 Bieu KH von và giai ngan 11 thang 2013" xfId="1860"/>
    <cellStyle name="Normal 64 2" xfId="1861"/>
    <cellStyle name="Normal 7" xfId="1862"/>
    <cellStyle name="Normal 7 2" xfId="1863"/>
    <cellStyle name="Normal 7 3" xfId="1864"/>
    <cellStyle name="Normal 7_!1 1 bao cao giao KH ve HTCMT vung TNB   12-12-2011" xfId="1865"/>
    <cellStyle name="Normal 8" xfId="1866"/>
    <cellStyle name="Normal 8 2" xfId="1867"/>
    <cellStyle name="Normal 8 2 2" xfId="1868"/>
    <cellStyle name="Normal 8 2 2 2 2_biểu số 4 2" xfId="1869"/>
    <cellStyle name="Normal 8 2 2 2_biểu số 4 2" xfId="1870"/>
    <cellStyle name="Normal 8 2_Phuongangiao 1-giaoxulykythuat" xfId="1871"/>
    <cellStyle name="Normal 8 3" xfId="1872"/>
    <cellStyle name="Normal 8_KH KH2014-TPCP (11-12-2013)-3 ( lay theo DH TPCP 2012-2015 da trinh)" xfId="1873"/>
    <cellStyle name="Normal 9" xfId="1874"/>
    <cellStyle name="Normal 9 2" xfId="1875"/>
    <cellStyle name="Normal 9 3" xfId="1876"/>
    <cellStyle name="Normal 9 4" xfId="1877"/>
    <cellStyle name="Normal 9_BIEU 09 BO KHDT (2)" xfId="1878"/>
    <cellStyle name="Normal_Bao cao nam 2010" xfId="1879"/>
    <cellStyle name="Normal_Bieu mau (CV )" xfId="17"/>
    <cellStyle name="Normal_Bieu mau (CV ) 2 2" xfId="1880"/>
    <cellStyle name="Normal_Bieu mau (CV )_KH KTDN 2013 (File kem) - Bieu tong hop" xfId="20"/>
    <cellStyle name="Normal_Book2" xfId="1881"/>
    <cellStyle name="Normal_DT 2015 (chinh thuc gui HDND 13.12.2014)" xfId="2682"/>
    <cellStyle name="Normal_KH von NSTT 2006" xfId="1882"/>
    <cellStyle name="Normal_Mau bieu KH 2010 (gui cac nganh)" xfId="1883"/>
    <cellStyle name="Normal_Sheet1" xfId="1884"/>
    <cellStyle name="Normal_XD DT 2014" xfId="3"/>
    <cellStyle name="Normal1" xfId="1885"/>
    <cellStyle name="Normal8" xfId="1886"/>
    <cellStyle name="Normalny_Cennik obowiazuje od 06-08-2001 r (1)" xfId="1887"/>
    <cellStyle name="Note 2" xfId="1888"/>
    <cellStyle name="NWM" xfId="1889"/>
    <cellStyle name="Ò_x000a_Normal_123569" xfId="1890"/>
    <cellStyle name="Ò_x000d_Normal_123569" xfId="1891"/>
    <cellStyle name="Œ…‹æØ‚è [0.00]_laroux" xfId="1892"/>
    <cellStyle name="Œ…‹æØ‚è_laroux" xfId="1893"/>
    <cellStyle name="oft Excel]_x000a__x000a_Comment=open=/f ‚ðw’è‚·‚é‚ÆAƒ†[ƒU[’è‹`ŠÖ”‚ðŠÖ”“\‚è•t‚¯‚Ìˆê——‚É“o˜^‚·‚é‚±‚Æ‚ª‚Å‚«‚Ü‚·B_x000a__x000a_Maximized" xfId="1894"/>
    <cellStyle name="oft Excel]_x000a__x000a_Comment=open=/f ‚ðŽw’è‚·‚é‚ÆAƒ†[ƒU[’è‹`ŠÖ”‚ðŠÖ”“\‚è•t‚¯‚Ìˆê——‚É“o˜^‚·‚é‚±‚Æ‚ª‚Å‚«‚Ü‚·B_x000a__x000a_Maximized" xfId="1895"/>
    <cellStyle name="oft Excel]_x000a__x000a_Comment=The open=/f lines load custom functions into the Paste Function list._x000a__x000a_Maximized=2_x000a__x000a_Basics=1_x000a__x000a_A" xfId="1896"/>
    <cellStyle name="oft Excel]_x000a__x000a_Comment=The open=/f lines load custom functions into the Paste Function list._x000a__x000a_Maximized=3_x000a__x000a_Basics=1_x000a__x000a_A" xfId="1897"/>
    <cellStyle name="oft Excel]_x000d__x000a_Comment=open=/f ‚ðw’è‚·‚é‚ÆAƒ†[ƒU[’è‹`ŠÖ”‚ðŠÖ”“\‚è•t‚¯‚Ìˆê——‚É“o˜^‚·‚é‚±‚Æ‚ª‚Å‚«‚Ü‚·B_x000d__x000a_Maximized" xfId="1898"/>
    <cellStyle name="oft Excel]_x000d__x000a_Comment=open=/f ‚ðŽw’è‚·‚é‚ÆAƒ†[ƒU[’è‹`ŠÖ”‚ðŠÖ”“\‚è•t‚¯‚Ìˆê——‚É“o˜^‚·‚é‚±‚Æ‚ª‚Å‚«‚Ü‚·B_x000d__x000a_Maximized" xfId="1899"/>
    <cellStyle name="oft Excel]_x000d__x000a_Comment=The open=/f lines load custom functions into the Paste Function list._x000d__x000a_Maximized=2_x000d__x000a_Basics=1_x000d__x000a_A" xfId="1900"/>
    <cellStyle name="oft Excel]_x000d__x000a_Comment=The open=/f lines load custom functions into the Paste Function list._x000d__x000a_Maximized=3_x000d__x000a_Basics=1_x000d__x000a_A" xfId="1901"/>
    <cellStyle name="omma [0]_Mktg Prog" xfId="1902"/>
    <cellStyle name="ormal_Sheet1_1" xfId="1903"/>
    <cellStyle name="Output 2" xfId="1904"/>
    <cellStyle name="p" xfId="1905"/>
    <cellStyle name="Pattern" xfId="1906"/>
    <cellStyle name="per.style" xfId="1907"/>
    <cellStyle name="Percent" xfId="4" builtinId="5"/>
    <cellStyle name="Percent [0]" xfId="1908"/>
    <cellStyle name="Percent [00]" xfId="1909"/>
    <cellStyle name="Percent [2]" xfId="1910"/>
    <cellStyle name="Percent [2] 2" xfId="1911"/>
    <cellStyle name="Percent 2" xfId="1912"/>
    <cellStyle name="Percent 2 2" xfId="1913"/>
    <cellStyle name="Percent 2 2 2" xfId="1914"/>
    <cellStyle name="Percent 2 3" xfId="1915"/>
    <cellStyle name="Percent 3" xfId="1916"/>
    <cellStyle name="Percent 3 2" xfId="1917"/>
    <cellStyle name="Percent 4" xfId="1918"/>
    <cellStyle name="Percent 4 2" xfId="1919"/>
    <cellStyle name="Percent 5" xfId="1920"/>
    <cellStyle name="Percent 6" xfId="1921"/>
    <cellStyle name="Percent 7" xfId="1922"/>
    <cellStyle name="PERCENTAGE" xfId="1923"/>
    <cellStyle name="PrePop Currency (0)" xfId="1924"/>
    <cellStyle name="PrePop Currency (2)" xfId="1925"/>
    <cellStyle name="PrePop Units (0)" xfId="1926"/>
    <cellStyle name="PrePop Units (1)" xfId="1927"/>
    <cellStyle name="PrePop Units (2)" xfId="1928"/>
    <cellStyle name="pricing" xfId="1929"/>
    <cellStyle name="PSChar" xfId="1930"/>
    <cellStyle name="PSHeading" xfId="1931"/>
    <cellStyle name="Quantity" xfId="1932"/>
    <cellStyle name="regstoresfromspecstores" xfId="1933"/>
    <cellStyle name="RevList" xfId="1934"/>
    <cellStyle name="rlink_tiªn l­în_x001b_Hyperlink_TONG HOP KINH PHI" xfId="1935"/>
    <cellStyle name="rmal_ADAdot" xfId="1936"/>
    <cellStyle name="S—_x0008_" xfId="1937"/>
    <cellStyle name="s]_x000a__x000a_spooler=yes_x000a__x000a_load=_x000a__x000a_Beep=yes_x000a__x000a_NullPort=None_x000a__x000a_BorderWidth=3_x000a__x000a_CursorBlinkRate=1200_x000a__x000a_DoubleClickSpeed=452_x000a__x000a_Programs=co" xfId="1938"/>
    <cellStyle name="s]_x000d__x000a_spooler=yes_x000d__x000a_load=_x000d__x000a_Beep=yes_x000d__x000a_NullPort=None_x000d__x000a_BorderWidth=3_x000d__x000a_CursorBlinkRate=1200_x000d__x000a_DoubleClickSpeed=452_x000d__x000a_Programs=co" xfId="1939"/>
    <cellStyle name="S—_x0008__Bieu 15" xfId="1940"/>
    <cellStyle name="SAPBEXaggData" xfId="1941"/>
    <cellStyle name="SAPBEXaggDataEmph" xfId="1942"/>
    <cellStyle name="SAPBEXaggItem" xfId="1943"/>
    <cellStyle name="SAPBEXchaText" xfId="1944"/>
    <cellStyle name="SAPBEXexcBad7" xfId="1945"/>
    <cellStyle name="SAPBEXexcBad8" xfId="1946"/>
    <cellStyle name="SAPBEXexcBad9" xfId="1947"/>
    <cellStyle name="SAPBEXexcCritical4" xfId="1948"/>
    <cellStyle name="SAPBEXexcCritical5" xfId="1949"/>
    <cellStyle name="SAPBEXexcCritical6" xfId="1950"/>
    <cellStyle name="SAPBEXexcGood1" xfId="1951"/>
    <cellStyle name="SAPBEXexcGood2" xfId="1952"/>
    <cellStyle name="SAPBEXexcGood3" xfId="1953"/>
    <cellStyle name="SAPBEXfilterDrill" xfId="1954"/>
    <cellStyle name="SAPBEXfilterItem" xfId="1955"/>
    <cellStyle name="SAPBEXfilterText" xfId="1956"/>
    <cellStyle name="SAPBEXformats" xfId="1957"/>
    <cellStyle name="SAPBEXheaderItem" xfId="1958"/>
    <cellStyle name="SAPBEXheaderText" xfId="1959"/>
    <cellStyle name="SAPBEXresData" xfId="1960"/>
    <cellStyle name="SAPBEXresDataEmph" xfId="1961"/>
    <cellStyle name="SAPBEXresItem" xfId="1962"/>
    <cellStyle name="SAPBEXstdData" xfId="1963"/>
    <cellStyle name="SAPBEXstdDataEmph" xfId="1964"/>
    <cellStyle name="SAPBEXstdItem" xfId="1965"/>
    <cellStyle name="SAPBEXtitle" xfId="1966"/>
    <cellStyle name="SAPBEXundefined" xfId="1967"/>
    <cellStyle name="serJet 1200 Series PCL 6" xfId="1968"/>
    <cellStyle name="SHADEDSTORES" xfId="1969"/>
    <cellStyle name="songuyen" xfId="1970"/>
    <cellStyle name="specstores" xfId="1971"/>
    <cellStyle name="Standard_AAbgleich" xfId="1972"/>
    <cellStyle name="STTDG" xfId="1973"/>
    <cellStyle name="Style 1" xfId="1974"/>
    <cellStyle name="Style 1 2" xfId="1975"/>
    <cellStyle name="Style 1 3" xfId="1976"/>
    <cellStyle name="Style 1_Bieu 15" xfId="1977"/>
    <cellStyle name="Style 10" xfId="1978"/>
    <cellStyle name="Style 100" xfId="1979"/>
    <cellStyle name="Style 101" xfId="1980"/>
    <cellStyle name="Style 102" xfId="1981"/>
    <cellStyle name="Style 103" xfId="1982"/>
    <cellStyle name="Style 104" xfId="1983"/>
    <cellStyle name="Style 105" xfId="1984"/>
    <cellStyle name="Style 106" xfId="1985"/>
    <cellStyle name="Style 107" xfId="1986"/>
    <cellStyle name="Style 108" xfId="1987"/>
    <cellStyle name="Style 109" xfId="1988"/>
    <cellStyle name="Style 11" xfId="1989"/>
    <cellStyle name="Style 110" xfId="1990"/>
    <cellStyle name="Style 111" xfId="1991"/>
    <cellStyle name="Style 112" xfId="1992"/>
    <cellStyle name="Style 113" xfId="1993"/>
    <cellStyle name="Style 114" xfId="1994"/>
    <cellStyle name="Style 115" xfId="1995"/>
    <cellStyle name="Style 116" xfId="1996"/>
    <cellStyle name="Style 117" xfId="1997"/>
    <cellStyle name="Style 118" xfId="1998"/>
    <cellStyle name="Style 119" xfId="1999"/>
    <cellStyle name="Style 12" xfId="2000"/>
    <cellStyle name="Style 120" xfId="2001"/>
    <cellStyle name="Style 121" xfId="2002"/>
    <cellStyle name="Style 122" xfId="2003"/>
    <cellStyle name="Style 123" xfId="2004"/>
    <cellStyle name="Style 124" xfId="2005"/>
    <cellStyle name="Style 125" xfId="2006"/>
    <cellStyle name="Style 126" xfId="2007"/>
    <cellStyle name="Style 127" xfId="2008"/>
    <cellStyle name="Style 128" xfId="2009"/>
    <cellStyle name="Style 129" xfId="2010"/>
    <cellStyle name="Style 13" xfId="2011"/>
    <cellStyle name="Style 130" xfId="2012"/>
    <cellStyle name="Style 131" xfId="2013"/>
    <cellStyle name="Style 132" xfId="2014"/>
    <cellStyle name="Style 133" xfId="2015"/>
    <cellStyle name="Style 134" xfId="2016"/>
    <cellStyle name="Style 135" xfId="2017"/>
    <cellStyle name="Style 136" xfId="2018"/>
    <cellStyle name="Style 137" xfId="2019"/>
    <cellStyle name="Style 138" xfId="2020"/>
    <cellStyle name="Style 139" xfId="2021"/>
    <cellStyle name="Style 14" xfId="2022"/>
    <cellStyle name="Style 140" xfId="2023"/>
    <cellStyle name="Style 141" xfId="2024"/>
    <cellStyle name="Style 142" xfId="2025"/>
    <cellStyle name="Style 143" xfId="2026"/>
    <cellStyle name="Style 144" xfId="2027"/>
    <cellStyle name="Style 145" xfId="2028"/>
    <cellStyle name="Style 146" xfId="2029"/>
    <cellStyle name="Style 147" xfId="2030"/>
    <cellStyle name="Style 148" xfId="2031"/>
    <cellStyle name="Style 149" xfId="2032"/>
    <cellStyle name="Style 15" xfId="2033"/>
    <cellStyle name="Style 150" xfId="2034"/>
    <cellStyle name="Style 151" xfId="2035"/>
    <cellStyle name="Style 152" xfId="2036"/>
    <cellStyle name="Style 153" xfId="2037"/>
    <cellStyle name="Style 154" xfId="2038"/>
    <cellStyle name="Style 155" xfId="2039"/>
    <cellStyle name="Style 16" xfId="2040"/>
    <cellStyle name="Style 17" xfId="2041"/>
    <cellStyle name="Style 18" xfId="2042"/>
    <cellStyle name="Style 19" xfId="2043"/>
    <cellStyle name="Style 2" xfId="2044"/>
    <cellStyle name="Style 20" xfId="2045"/>
    <cellStyle name="Style 21" xfId="2046"/>
    <cellStyle name="Style 22" xfId="2047"/>
    <cellStyle name="Style 23" xfId="2048"/>
    <cellStyle name="Style 24" xfId="2049"/>
    <cellStyle name="Style 25" xfId="2050"/>
    <cellStyle name="Style 26" xfId="2051"/>
    <cellStyle name="Style 27" xfId="2052"/>
    <cellStyle name="Style 28" xfId="2053"/>
    <cellStyle name="Style 29" xfId="2054"/>
    <cellStyle name="Style 3" xfId="2055"/>
    <cellStyle name="Style 30" xfId="2056"/>
    <cellStyle name="Style 31" xfId="2057"/>
    <cellStyle name="Style 32" xfId="2058"/>
    <cellStyle name="Style 33" xfId="2059"/>
    <cellStyle name="Style 34" xfId="2060"/>
    <cellStyle name="Style 35" xfId="2061"/>
    <cellStyle name="Style 36" xfId="2062"/>
    <cellStyle name="Style 37" xfId="2063"/>
    <cellStyle name="Style 38" xfId="2064"/>
    <cellStyle name="Style 39" xfId="2065"/>
    <cellStyle name="Style 4" xfId="2066"/>
    <cellStyle name="Style 40" xfId="2067"/>
    <cellStyle name="Style 41" xfId="2068"/>
    <cellStyle name="Style 42" xfId="2069"/>
    <cellStyle name="Style 43" xfId="2070"/>
    <cellStyle name="Style 44" xfId="2071"/>
    <cellStyle name="Style 45" xfId="2072"/>
    <cellStyle name="Style 46" xfId="2073"/>
    <cellStyle name="Style 47" xfId="2074"/>
    <cellStyle name="Style 48" xfId="2075"/>
    <cellStyle name="Style 49" xfId="2076"/>
    <cellStyle name="Style 5" xfId="2077"/>
    <cellStyle name="Style 50" xfId="2078"/>
    <cellStyle name="Style 51" xfId="2079"/>
    <cellStyle name="Style 52" xfId="2080"/>
    <cellStyle name="Style 53" xfId="2081"/>
    <cellStyle name="Style 54" xfId="2082"/>
    <cellStyle name="Style 55" xfId="2083"/>
    <cellStyle name="Style 56" xfId="2084"/>
    <cellStyle name="Style 57" xfId="2085"/>
    <cellStyle name="Style 58" xfId="2086"/>
    <cellStyle name="Style 59" xfId="2087"/>
    <cellStyle name="Style 6" xfId="2088"/>
    <cellStyle name="Style 60" xfId="2089"/>
    <cellStyle name="Style 61" xfId="2090"/>
    <cellStyle name="Style 62" xfId="2091"/>
    <cellStyle name="Style 63" xfId="2092"/>
    <cellStyle name="Style 64" xfId="2093"/>
    <cellStyle name="Style 65" xfId="2094"/>
    <cellStyle name="Style 66" xfId="2095"/>
    <cellStyle name="Style 67" xfId="2096"/>
    <cellStyle name="Style 68" xfId="2097"/>
    <cellStyle name="Style 69" xfId="2098"/>
    <cellStyle name="Style 7" xfId="2099"/>
    <cellStyle name="Style 70" xfId="2100"/>
    <cellStyle name="Style 71" xfId="2101"/>
    <cellStyle name="Style 72" xfId="2102"/>
    <cellStyle name="Style 73" xfId="2103"/>
    <cellStyle name="Style 74" xfId="2104"/>
    <cellStyle name="Style 75" xfId="2105"/>
    <cellStyle name="Style 76" xfId="2106"/>
    <cellStyle name="Style 77" xfId="2107"/>
    <cellStyle name="Style 78" xfId="2108"/>
    <cellStyle name="Style 79" xfId="2109"/>
    <cellStyle name="Style 8" xfId="2110"/>
    <cellStyle name="Style 80" xfId="2111"/>
    <cellStyle name="Style 81" xfId="2112"/>
    <cellStyle name="Style 82" xfId="2113"/>
    <cellStyle name="Style 83" xfId="2114"/>
    <cellStyle name="Style 84" xfId="2115"/>
    <cellStyle name="Style 85" xfId="2116"/>
    <cellStyle name="Style 86" xfId="2117"/>
    <cellStyle name="Style 87" xfId="2118"/>
    <cellStyle name="Style 88" xfId="2119"/>
    <cellStyle name="Style 89" xfId="2120"/>
    <cellStyle name="Style 9" xfId="2121"/>
    <cellStyle name="Style 90" xfId="2122"/>
    <cellStyle name="Style 91" xfId="2123"/>
    <cellStyle name="Style 92" xfId="2124"/>
    <cellStyle name="Style 93" xfId="2125"/>
    <cellStyle name="Style 94" xfId="2126"/>
    <cellStyle name="Style 95" xfId="2127"/>
    <cellStyle name="Style 96" xfId="2128"/>
    <cellStyle name="Style 97" xfId="2129"/>
    <cellStyle name="Style 98" xfId="2130"/>
    <cellStyle name="Style 99" xfId="2131"/>
    <cellStyle name="Style Date" xfId="2132"/>
    <cellStyle name="style_1" xfId="2133"/>
    <cellStyle name="subhead" xfId="2134"/>
    <cellStyle name="Subtotal" xfId="2135"/>
    <cellStyle name="symbol" xfId="2136"/>
    <cellStyle name="T" xfId="2137"/>
    <cellStyle name="T 2" xfId="2138"/>
    <cellStyle name="T_bao cao" xfId="2139"/>
    <cellStyle name="T_Bao cao so lieu kiem toan nam 2007 sua" xfId="2140"/>
    <cellStyle name="T_Bao cao so lieu kiem toan nam 2007 sua_!1 1 bao cao giao KH ve HTCMT vung TNB   12-12-2011" xfId="2141"/>
    <cellStyle name="T_Bao cao so lieu kiem toan nam 2007 sua_Ha Nam" xfId="2142"/>
    <cellStyle name="T_Bao cao so lieu kiem toan nam 2007 sua_Ha Nam_Tinh hinh thuc hien TPCP 2013 va KH 2014" xfId="2143"/>
    <cellStyle name="T_Bao cao so lieu kiem toan nam 2007 sua_KH TPCP vung TNB (03-1-2012)" xfId="2144"/>
    <cellStyle name="T_Bao cao so lieu kiem toan nam 2007 sua_Tinh hinh thuc hien TPCP 2013 va KH 2014" xfId="2145"/>
    <cellStyle name="T_bao cao_!1 1 bao cao giao KH ve HTCMT vung TNB   12-12-2011" xfId="2146"/>
    <cellStyle name="T_bao cao_Bieu4HTMT" xfId="2147"/>
    <cellStyle name="T_bao cao_Bieu4HTMT_!1 1 bao cao giao KH ve HTCMT vung TNB   12-12-2011" xfId="2148"/>
    <cellStyle name="T_bao cao_Bieu4HTMT_KH TPCP vung TNB (03-1-2012)" xfId="2149"/>
    <cellStyle name="T_bao cao_Ha Nam" xfId="2150"/>
    <cellStyle name="T_bao cao_KH TPCP vung TNB (03-1-2012)" xfId="2151"/>
    <cellStyle name="T_BBTNG-06" xfId="2152"/>
    <cellStyle name="T_BBTNG-06_!1 1 bao cao giao KH ve HTCMT vung TNB   12-12-2011" xfId="2153"/>
    <cellStyle name="T_BBTNG-06_Bieu4HTMT" xfId="2154"/>
    <cellStyle name="T_BBTNG-06_Bieu4HTMT_!1 1 bao cao giao KH ve HTCMT vung TNB   12-12-2011" xfId="2155"/>
    <cellStyle name="T_BBTNG-06_Bieu4HTMT_KH TPCP vung TNB (03-1-2012)" xfId="2156"/>
    <cellStyle name="T_BBTNG-06_Ha Nam" xfId="2157"/>
    <cellStyle name="T_BBTNG-06_KH TPCP vung TNB (03-1-2012)" xfId="2158"/>
    <cellStyle name="T_BC  NAM 2007" xfId="2159"/>
    <cellStyle name="T_BC CTMT-2008 Ttinh" xfId="2160"/>
    <cellStyle name="T_BC CTMT-2008 Ttinh_!1 1 bao cao giao KH ve HTCMT vung TNB   12-12-2011" xfId="2161"/>
    <cellStyle name="T_BC CTMT-2008 Ttinh_Ha Nam" xfId="2162"/>
    <cellStyle name="T_BC CTMT-2008 Ttinh_Ha Nam_Tinh hinh thuc hien TPCP 2013 va KH 2014" xfId="2163"/>
    <cellStyle name="T_BC CTMT-2008 Ttinh_KH TPCP vung TNB (03-1-2012)" xfId="2164"/>
    <cellStyle name="T_BC CTMT-2008 Ttinh_Tinh hinh thuc hien TPCP 2013 va KH 2014" xfId="2165"/>
    <cellStyle name="T_Bieu 15" xfId="2166"/>
    <cellStyle name="T_Bieu 9 - TH No XDCB" xfId="2167"/>
    <cellStyle name="T_Bieu mau cong trinh khoi cong moi 3-4" xfId="2168"/>
    <cellStyle name="T_Bieu mau cong trinh khoi cong moi 3-4_!1 1 bao cao giao KH ve HTCMT vung TNB   12-12-2011" xfId="2169"/>
    <cellStyle name="T_Bieu mau cong trinh khoi cong moi 3-4_KH TPCP vung TNB (03-1-2012)" xfId="2170"/>
    <cellStyle name="T_Bieu mau danh muc du an thuoc CTMTQG nam 2008" xfId="2171"/>
    <cellStyle name="T_Bieu mau danh muc du an thuoc CTMTQG nam 2008_!1 1 bao cao giao KH ve HTCMT vung TNB   12-12-2011" xfId="2172"/>
    <cellStyle name="T_Bieu mau danh muc du an thuoc CTMTQG nam 2008_Ha Nam" xfId="2173"/>
    <cellStyle name="T_Bieu mau danh muc du an thuoc CTMTQG nam 2008_Ha Nam_Tinh hinh thuc hien TPCP 2013 va KH 2014" xfId="2174"/>
    <cellStyle name="T_Bieu mau danh muc du an thuoc CTMTQG nam 2008_KH TPCP vung TNB (03-1-2012)" xfId="2175"/>
    <cellStyle name="T_Bieu mau danh muc du an thuoc CTMTQG nam 2008_Tinh hinh thuc hien TPCP 2013 va KH 2014" xfId="2176"/>
    <cellStyle name="T_Bieu tong hop nhu cau ung 2011 da chon loc -Mien nui" xfId="2177"/>
    <cellStyle name="T_Bieu tong hop nhu cau ung 2011 da chon loc -Mien nui_!1 1 bao cao giao KH ve HTCMT vung TNB   12-12-2011" xfId="2178"/>
    <cellStyle name="T_Bieu tong hop nhu cau ung 2011 da chon loc -Mien nui_Ha Nam" xfId="2179"/>
    <cellStyle name="T_Bieu tong hop nhu cau ung 2011 da chon loc -Mien nui_Ha Nam_Tinh hinh thuc hien TPCP 2013 va KH 2014" xfId="2180"/>
    <cellStyle name="T_Bieu tong hop nhu cau ung 2011 da chon loc -Mien nui_KH TPCP vung TNB (03-1-2012)" xfId="2181"/>
    <cellStyle name="T_Bieu tong hop nhu cau ung 2011 da chon loc -Mien nui_Tinh hinh thuc hien TPCP 2013 va KH 2014" xfId="2182"/>
    <cellStyle name="T_Bieu3ODA" xfId="2183"/>
    <cellStyle name="T_Bieu3ODA_!1 1 bao cao giao KH ve HTCMT vung TNB   12-12-2011" xfId="2184"/>
    <cellStyle name="T_Bieu3ODA_1" xfId="2185"/>
    <cellStyle name="T_Bieu3ODA_1_!1 1 bao cao giao KH ve HTCMT vung TNB   12-12-2011" xfId="2186"/>
    <cellStyle name="T_Bieu3ODA_1_KH TPCP vung TNB (03-1-2012)" xfId="2187"/>
    <cellStyle name="T_Bieu3ODA_KH TPCP vung TNB (03-1-2012)" xfId="2188"/>
    <cellStyle name="T_Bieu4HTMT" xfId="2189"/>
    <cellStyle name="T_Bieu4HTMT_!1 1 bao cao giao KH ve HTCMT vung TNB   12-12-2011" xfId="2190"/>
    <cellStyle name="T_Bieu4HTMT_KH TPCP vung TNB (03-1-2012)" xfId="2191"/>
    <cellStyle name="T_bo sung von KCH nam 2010 va Du an tre kho khan" xfId="2192"/>
    <cellStyle name="T_bo sung von KCH nam 2010 va Du an tre kho khan_!1 1 bao cao giao KH ve HTCMT vung TNB   12-12-2011" xfId="2193"/>
    <cellStyle name="T_bo sung von KCH nam 2010 va Du an tre kho khan_KH TPCP vung TNB (03-1-2012)" xfId="2194"/>
    <cellStyle name="T_Book1" xfId="2195"/>
    <cellStyle name="T_Book1_!1 1 bao cao giao KH ve HTCMT vung TNB   12-12-2011" xfId="2196"/>
    <cellStyle name="T_Book1_1" xfId="2197"/>
    <cellStyle name="T_Book1_1_Bieu tong hop nhu cau ung 2011 da chon loc -Mien nui" xfId="2198"/>
    <cellStyle name="T_Book1_1_Bieu tong hop nhu cau ung 2011 da chon loc -Mien nui_!1 1 bao cao giao KH ve HTCMT vung TNB   12-12-2011" xfId="2199"/>
    <cellStyle name="T_Book1_1_Bieu tong hop nhu cau ung 2011 da chon loc -Mien nui_Ha Nam" xfId="2200"/>
    <cellStyle name="T_Book1_1_Bieu tong hop nhu cau ung 2011 da chon loc -Mien nui_Ha Nam_Tinh hinh thuc hien TPCP 2013 va KH 2014" xfId="2201"/>
    <cellStyle name="T_Book1_1_Bieu tong hop nhu cau ung 2011 da chon loc -Mien nui_KH TPCP vung TNB (03-1-2012)" xfId="2202"/>
    <cellStyle name="T_Book1_1_Bieu tong hop nhu cau ung 2011 da chon loc -Mien nui_Tinh hinh thuc hien TPCP 2013 va KH 2014" xfId="2203"/>
    <cellStyle name="T_Book1_1_Bieu3ODA" xfId="2204"/>
    <cellStyle name="T_Book1_1_Bieu3ODA_!1 1 bao cao giao KH ve HTCMT vung TNB   12-12-2011" xfId="2205"/>
    <cellStyle name="T_Book1_1_Bieu3ODA_KH TPCP vung TNB (03-1-2012)" xfId="2206"/>
    <cellStyle name="T_Book1_1_CPK" xfId="2207"/>
    <cellStyle name="T_Book1_1_CPK_!1 1 bao cao giao KH ve HTCMT vung TNB   12-12-2011" xfId="2208"/>
    <cellStyle name="T_Book1_1_CPK_Bieu4HTMT" xfId="2209"/>
    <cellStyle name="T_Book1_1_CPK_Bieu4HTMT_!1 1 bao cao giao KH ve HTCMT vung TNB   12-12-2011" xfId="2210"/>
    <cellStyle name="T_Book1_1_CPK_Bieu4HTMT_KH TPCP vung TNB (03-1-2012)" xfId="2211"/>
    <cellStyle name="T_Book1_1_CPK_Ha Nam" xfId="2212"/>
    <cellStyle name="T_Book1_1_CPK_KH TPCP vung TNB (03-1-2012)" xfId="2213"/>
    <cellStyle name="T_Book1_1_Ha Nam" xfId="2214"/>
    <cellStyle name="T_Book1_1_KH TPCP vung TNB (03-1-2012)" xfId="2215"/>
    <cellStyle name="T_Book1_1_kien giang 2" xfId="2216"/>
    <cellStyle name="T_Book1_1_Luy ke von ung nam 2011 -Thoa gui ngay 12-8-2012" xfId="2217"/>
    <cellStyle name="T_Book1_1_Luy ke von ung nam 2011 -Thoa gui ngay 12-8-2012_!1 1 bao cao giao KH ve HTCMT vung TNB   12-12-2011" xfId="2218"/>
    <cellStyle name="T_Book1_1_Luy ke von ung nam 2011 -Thoa gui ngay 12-8-2012_Bieu 15" xfId="2219"/>
    <cellStyle name="T_Book1_1_Luy ke von ung nam 2011 -Thoa gui ngay 12-8-2012_Bieu 9 - TH No XDCB" xfId="2220"/>
    <cellStyle name="T_Book1_1_Luy ke von ung nam 2011 -Thoa gui ngay 12-8-2012_Ha Nam" xfId="2221"/>
    <cellStyle name="T_Book1_1_Luy ke von ung nam 2011 -Thoa gui ngay 12-8-2012_Ha Nam_Tinh hinh thuc hien TPCP 2013 va KH 2014" xfId="2222"/>
    <cellStyle name="T_Book1_1_Luy ke von ung nam 2011 -Thoa gui ngay 12-8-2012_KH TPCP vung TNB (03-1-2012)" xfId="2223"/>
    <cellStyle name="T_Book1_1_Luy ke von ung nam 2011 -Thoa gui ngay 12-8-2012_Tinh hinh thuc hien TPCP 2013 va KH 2014" xfId="2224"/>
    <cellStyle name="T_Book1_1_Thiet bi" xfId="2225"/>
    <cellStyle name="T_Book1_1_Thiet bi_!1 1 bao cao giao KH ve HTCMT vung TNB   12-12-2011" xfId="2226"/>
    <cellStyle name="T_Book1_1_Thiet bi_Bieu4HTMT" xfId="2227"/>
    <cellStyle name="T_Book1_1_Thiet bi_Bieu4HTMT_!1 1 bao cao giao KH ve HTCMT vung TNB   12-12-2011" xfId="2228"/>
    <cellStyle name="T_Book1_1_Thiet bi_Bieu4HTMT_KH TPCP vung TNB (03-1-2012)" xfId="2229"/>
    <cellStyle name="T_Book1_1_Thiet bi_Ha Nam" xfId="2230"/>
    <cellStyle name="T_Book1_1_Thiet bi_KH TPCP vung TNB (03-1-2012)" xfId="2231"/>
    <cellStyle name="T_Book1_BC NQ11-CP - chinh sua lai" xfId="2232"/>
    <cellStyle name="T_Book1_BC NQ11-CP - chinh sua lai_Ha Nam" xfId="2233"/>
    <cellStyle name="T_Book1_BC NQ11-CP-Quynh sau bieu so3" xfId="2234"/>
    <cellStyle name="T_Book1_BC NQ11-CP-Quynh sau bieu so3_Ha Nam" xfId="2235"/>
    <cellStyle name="T_Book1_BC_NQ11-CP_-_Thao_sua_lai" xfId="2236"/>
    <cellStyle name="T_Book1_BC_NQ11-CP_-_Thao_sua_lai_Ha Nam" xfId="2237"/>
    <cellStyle name="T_Book1_Bieu 15" xfId="2238"/>
    <cellStyle name="T_Book1_Bieu 9 - TH No XDCB" xfId="2239"/>
    <cellStyle name="T_Book1_Bieu mau cong trinh khoi cong moi 3-4" xfId="2240"/>
    <cellStyle name="T_Book1_Bieu mau cong trinh khoi cong moi 3-4_!1 1 bao cao giao KH ve HTCMT vung TNB   12-12-2011" xfId="2241"/>
    <cellStyle name="T_Book1_Bieu mau cong trinh khoi cong moi 3-4_KH TPCP vung TNB (03-1-2012)" xfId="2242"/>
    <cellStyle name="T_Book1_Bieu mau cong trinh khoi cong moi 3-4_Tinh hinh thuc hien TPCP 2013 va KH 2014" xfId="2243"/>
    <cellStyle name="T_Book1_Bieu mau danh muc du an thuoc CTMTQG nam 2008" xfId="2244"/>
    <cellStyle name="T_Book1_Bieu mau danh muc du an thuoc CTMTQG nam 2008_!1 1 bao cao giao KH ve HTCMT vung TNB   12-12-2011" xfId="2245"/>
    <cellStyle name="T_Book1_Bieu mau danh muc du an thuoc CTMTQG nam 2008_Ha Nam" xfId="2246"/>
    <cellStyle name="T_Book1_Bieu mau danh muc du an thuoc CTMTQG nam 2008_Ha Nam_Tinh hinh thuc hien TPCP 2013 va KH 2014" xfId="2247"/>
    <cellStyle name="T_Book1_Bieu mau danh muc du an thuoc CTMTQG nam 2008_KH TPCP vung TNB (03-1-2012)" xfId="2248"/>
    <cellStyle name="T_Book1_Bieu mau danh muc du an thuoc CTMTQG nam 2008_Tinh hinh thuc hien TPCP 2013 va KH 2014" xfId="2249"/>
    <cellStyle name="T_Book1_Bieu tong hop nhu cau ung 2011 da chon loc -Mien nui" xfId="2250"/>
    <cellStyle name="T_Book1_Bieu tong hop nhu cau ung 2011 da chon loc -Mien nui_!1 1 bao cao giao KH ve HTCMT vung TNB   12-12-2011" xfId="2251"/>
    <cellStyle name="T_Book1_Bieu tong hop nhu cau ung 2011 da chon loc -Mien nui_Ha Nam" xfId="2252"/>
    <cellStyle name="T_Book1_Bieu tong hop nhu cau ung 2011 da chon loc -Mien nui_Ha Nam_Tinh hinh thuc hien TPCP 2013 va KH 2014" xfId="2253"/>
    <cellStyle name="T_Book1_Bieu tong hop nhu cau ung 2011 da chon loc -Mien nui_KH TPCP vung TNB (03-1-2012)" xfId="2254"/>
    <cellStyle name="T_Book1_Bieu tong hop nhu cau ung 2011 da chon loc -Mien nui_Tinh hinh thuc hien TPCP 2013 va KH 2014" xfId="2255"/>
    <cellStyle name="T_Book1_Bieu3ODA" xfId="2256"/>
    <cellStyle name="T_Book1_Bieu3ODA_!1 1 bao cao giao KH ve HTCMT vung TNB   12-12-2011" xfId="2257"/>
    <cellStyle name="T_Book1_Bieu3ODA_1" xfId="2258"/>
    <cellStyle name="T_Book1_Bieu3ODA_1_!1 1 bao cao giao KH ve HTCMT vung TNB   12-12-2011" xfId="2259"/>
    <cellStyle name="T_Book1_Bieu3ODA_1_KH TPCP vung TNB (03-1-2012)" xfId="2260"/>
    <cellStyle name="T_Book1_Bieu3ODA_KH TPCP vung TNB (03-1-2012)" xfId="2261"/>
    <cellStyle name="T_Book1_Bieu4HTMT" xfId="2262"/>
    <cellStyle name="T_Book1_Bieu4HTMT_!1 1 bao cao giao KH ve HTCMT vung TNB   12-12-2011" xfId="2263"/>
    <cellStyle name="T_Book1_Bieu4HTMT_KH TPCP vung TNB (03-1-2012)" xfId="2264"/>
    <cellStyle name="T_Book1_Book1" xfId="2265"/>
    <cellStyle name="T_Book1_Book1_Ha Nam" xfId="2266"/>
    <cellStyle name="T_Book1_Cong trinh co y kien LD_Dang_NN_2011-Tay nguyen-9-10" xfId="2267"/>
    <cellStyle name="T_Book1_Cong trinh co y kien LD_Dang_NN_2011-Tay nguyen-9-10_!1 1 bao cao giao KH ve HTCMT vung TNB   12-12-2011" xfId="2268"/>
    <cellStyle name="T_Book1_Cong trinh co y kien LD_Dang_NN_2011-Tay nguyen-9-10_Bieu4HTMT" xfId="2269"/>
    <cellStyle name="T_Book1_Cong trinh co y kien LD_Dang_NN_2011-Tay nguyen-9-10_Ha Nam" xfId="2270"/>
    <cellStyle name="T_Book1_Cong trinh co y kien LD_Dang_NN_2011-Tay nguyen-9-10_Ha Nam_Tinh hinh thuc hien TPCP 2013 va KH 2014" xfId="2271"/>
    <cellStyle name="T_Book1_Cong trinh co y kien LD_Dang_NN_2011-Tay nguyen-9-10_KH TPCP vung TNB (03-1-2012)" xfId="2272"/>
    <cellStyle name="T_Book1_Cong trinh co y kien LD_Dang_NN_2011-Tay nguyen-9-10_Tinh hinh thuc hien TPCP 2013 va KH 2014" xfId="2273"/>
    <cellStyle name="T_Book1_CPK" xfId="2274"/>
    <cellStyle name="T_Book1_CPK_Ha Nam" xfId="2275"/>
    <cellStyle name="T_Book1_danh muc chuan bi dau tu 2011 ngay 07-6-2011" xfId="2276"/>
    <cellStyle name="T_Book1_dieu chinh KH 2011 ngay 26-5-2011111" xfId="2277"/>
    <cellStyle name="T_Book1_Du an khoi cong moi nam 2010" xfId="2278"/>
    <cellStyle name="T_Book1_Du an khoi cong moi nam 2010_!1 1 bao cao giao KH ve HTCMT vung TNB   12-12-2011" xfId="2279"/>
    <cellStyle name="T_Book1_Du an khoi cong moi nam 2010_Ha Nam" xfId="2280"/>
    <cellStyle name="T_Book1_Du an khoi cong moi nam 2010_Ha Nam_Tinh hinh thuc hien TPCP 2013 va KH 2014" xfId="2281"/>
    <cellStyle name="T_Book1_Du an khoi cong moi nam 2010_KH TPCP vung TNB (03-1-2012)" xfId="2282"/>
    <cellStyle name="T_Book1_Du an khoi cong moi nam 2010_Tinh hinh thuc hien TPCP 2013 va KH 2014" xfId="2283"/>
    <cellStyle name="T_Book1_giao KH 2011 ngay 10-12-2010" xfId="2284"/>
    <cellStyle name="T_Book1_Ha Nam" xfId="2285"/>
    <cellStyle name="T_Book1_Hang Tom goi9 9-07(Cau 12 sua)" xfId="2286"/>
    <cellStyle name="T_Book1_Ket qua phan bo von nam 2008" xfId="2287"/>
    <cellStyle name="T_Book1_Ket qua phan bo von nam 2008_!1 1 bao cao giao KH ve HTCMT vung TNB   12-12-2011" xfId="2288"/>
    <cellStyle name="T_Book1_Ket qua phan bo von nam 2008_Ha Nam" xfId="2289"/>
    <cellStyle name="T_Book1_Ket qua phan bo von nam 2008_Ha Nam_Tinh hinh thuc hien TPCP 2013 va KH 2014" xfId="2290"/>
    <cellStyle name="T_Book1_Ket qua phan bo von nam 2008_KH TPCP vung TNB (03-1-2012)" xfId="2291"/>
    <cellStyle name="T_Book1_Ket qua phan bo von nam 2008_Tinh hinh thuc hien TPCP 2013 va KH 2014" xfId="2292"/>
    <cellStyle name="T_Book1_KH TPCP vung TNB (03-1-2012)" xfId="2293"/>
    <cellStyle name="T_Book1_KH XDCB_2008 lan 2 sua ngay 10-11" xfId="2294"/>
    <cellStyle name="T_Book1_KH XDCB_2008 lan 2 sua ngay 10-11_!1 1 bao cao giao KH ve HTCMT vung TNB   12-12-2011" xfId="2295"/>
    <cellStyle name="T_Book1_KH XDCB_2008 lan 2 sua ngay 10-11_Ha Nam" xfId="2296"/>
    <cellStyle name="T_Book1_KH XDCB_2008 lan 2 sua ngay 10-11_Ha Nam_Tinh hinh thuc hien TPCP 2013 va KH 2014" xfId="2297"/>
    <cellStyle name="T_Book1_KH XDCB_2008 lan 2 sua ngay 10-11_KH TPCP vung TNB (03-1-2012)" xfId="2298"/>
    <cellStyle name="T_Book1_KH XDCB_2008 lan 2 sua ngay 10-11_Tinh hinh thuc hien TPCP 2013 va KH 2014" xfId="2299"/>
    <cellStyle name="T_Book1_Khoi luong chinh Hang Tom" xfId="2300"/>
    <cellStyle name="T_Book1_kien giang 2" xfId="2301"/>
    <cellStyle name="T_Book1_Luy ke von ung nam 2011 -Thoa gui ngay 12-8-2012" xfId="2302"/>
    <cellStyle name="T_Book1_Luy ke von ung nam 2011 -Thoa gui ngay 12-8-2012_!1 1 bao cao giao KH ve HTCMT vung TNB   12-12-2011" xfId="2303"/>
    <cellStyle name="T_Book1_Luy ke von ung nam 2011 -Thoa gui ngay 12-8-2012_Bieu 15" xfId="2304"/>
    <cellStyle name="T_Book1_Luy ke von ung nam 2011 -Thoa gui ngay 12-8-2012_Bieu 9 - TH No XDCB" xfId="2305"/>
    <cellStyle name="T_Book1_Luy ke von ung nam 2011 -Thoa gui ngay 12-8-2012_Ha Nam" xfId="2306"/>
    <cellStyle name="T_Book1_Luy ke von ung nam 2011 -Thoa gui ngay 12-8-2012_Ha Nam_Tinh hinh thuc hien TPCP 2013 va KH 2014" xfId="2307"/>
    <cellStyle name="T_Book1_Luy ke von ung nam 2011 -Thoa gui ngay 12-8-2012_KH TPCP vung TNB (03-1-2012)" xfId="2308"/>
    <cellStyle name="T_Book1_Luy ke von ung nam 2011 -Thoa gui ngay 12-8-2012_Tinh hinh thuc hien TPCP 2013 va KH 2014" xfId="2309"/>
    <cellStyle name="T_Book1_Nhu cau von ung truoc 2011 Tha h Hoa + Nge An gui TW" xfId="2310"/>
    <cellStyle name="T_Book1_Nhu cau von ung truoc 2011 Tha h Hoa + Nge An gui TW_!1 1 bao cao giao KH ve HTCMT vung TNB   12-12-2011" xfId="2311"/>
    <cellStyle name="T_Book1_Nhu cau von ung truoc 2011 Tha h Hoa + Nge An gui TW_Bieu4HTMT" xfId="2312"/>
    <cellStyle name="T_Book1_Nhu cau von ung truoc 2011 Tha h Hoa + Nge An gui TW_Bieu4HTMT_!1 1 bao cao giao KH ve HTCMT vung TNB   12-12-2011" xfId="2313"/>
    <cellStyle name="T_Book1_Nhu cau von ung truoc 2011 Tha h Hoa + Nge An gui TW_Bieu4HTMT_KH TPCP vung TNB (03-1-2012)" xfId="2314"/>
    <cellStyle name="T_Book1_Nhu cau von ung truoc 2011 Tha h Hoa + Nge An gui TW_Ha Nam" xfId="2315"/>
    <cellStyle name="T_Book1_Nhu cau von ung truoc 2011 Tha h Hoa + Nge An gui TW_KH TPCP vung TNB (03-1-2012)" xfId="2316"/>
    <cellStyle name="T_Book1_phu luc tong ket tinh hinh TH giai doan 03-10 (ngay 30)" xfId="2317"/>
    <cellStyle name="T_Book1_phu luc tong ket tinh hinh TH giai doan 03-10 (ngay 30)_!1 1 bao cao giao KH ve HTCMT vung TNB   12-12-2011" xfId="2318"/>
    <cellStyle name="T_Book1_phu luc tong ket tinh hinh TH giai doan 03-10 (ngay 30)_Bieu 15" xfId="2319"/>
    <cellStyle name="T_Book1_phu luc tong ket tinh hinh TH giai doan 03-10 (ngay 30)_Bieu 9 - TH No XDCB" xfId="2320"/>
    <cellStyle name="T_Book1_phu luc tong ket tinh hinh TH giai doan 03-10 (ngay 30)_Ha Nam" xfId="2321"/>
    <cellStyle name="T_Book1_phu luc tong ket tinh hinh TH giai doan 03-10 (ngay 30)_Ha Nam_Tinh hinh thuc hien TPCP 2013 va KH 2014" xfId="2322"/>
    <cellStyle name="T_Book1_phu luc tong ket tinh hinh TH giai doan 03-10 (ngay 30)_KH TPCP vung TNB (03-1-2012)" xfId="2323"/>
    <cellStyle name="T_Book1_phu luc tong ket tinh hinh TH giai doan 03-10 (ngay 30)_Tinh hinh thuc hien TPCP 2013 va KH 2014" xfId="2324"/>
    <cellStyle name="T_Book1_TH ung tren 70%-Ra soat phap ly-8-6 (dung de chuyen vao vu TH)" xfId="2325"/>
    <cellStyle name="T_Book1_TH ung tren 70%-Ra soat phap ly-8-6 (dung de chuyen vao vu TH)_!1 1 bao cao giao KH ve HTCMT vung TNB   12-12-2011" xfId="2326"/>
    <cellStyle name="T_Book1_TH ung tren 70%-Ra soat phap ly-8-6 (dung de chuyen vao vu TH)_Bieu4HTMT" xfId="2327"/>
    <cellStyle name="T_Book1_TH ung tren 70%-Ra soat phap ly-8-6 (dung de chuyen vao vu TH)_Ha Nam" xfId="2328"/>
    <cellStyle name="T_Book1_TH ung tren 70%-Ra soat phap ly-8-6 (dung de chuyen vao vu TH)_Ha Nam_Tinh hinh thuc hien TPCP 2013 va KH 2014" xfId="2329"/>
    <cellStyle name="T_Book1_TH ung tren 70%-Ra soat phap ly-8-6 (dung de chuyen vao vu TH)_KH TPCP vung TNB (03-1-2012)" xfId="2330"/>
    <cellStyle name="T_Book1_TH ung tren 70%-Ra soat phap ly-8-6 (dung de chuyen vao vu TH)_Tinh hinh thuc hien TPCP 2013 va KH 2014" xfId="2331"/>
    <cellStyle name="T_Book1_TH y kien LD_KH 2010 Ca Nuoc 22-9-2011-Gui ca Vu" xfId="2332"/>
    <cellStyle name="T_Book1_TH y kien LD_KH 2010 Ca Nuoc 22-9-2011-Gui ca Vu_!1 1 bao cao giao KH ve HTCMT vung TNB   12-12-2011" xfId="2333"/>
    <cellStyle name="T_Book1_TH y kien LD_KH 2010 Ca Nuoc 22-9-2011-Gui ca Vu_Bieu4HTMT" xfId="2334"/>
    <cellStyle name="T_Book1_TH y kien LD_KH 2010 Ca Nuoc 22-9-2011-Gui ca Vu_Ha Nam" xfId="2335"/>
    <cellStyle name="T_Book1_TH y kien LD_KH 2010 Ca Nuoc 22-9-2011-Gui ca Vu_Ha Nam_Tinh hinh thuc hien TPCP 2013 va KH 2014" xfId="2336"/>
    <cellStyle name="T_Book1_TH y kien LD_KH 2010 Ca Nuoc 22-9-2011-Gui ca Vu_KH TPCP vung TNB (03-1-2012)" xfId="2337"/>
    <cellStyle name="T_Book1_TH y kien LD_KH 2010 Ca Nuoc 22-9-2011-Gui ca Vu_Tinh hinh thuc hien TPCP 2013 va KH 2014" xfId="2338"/>
    <cellStyle name="T_Book1_Thiet bi" xfId="2339"/>
    <cellStyle name="T_Book1_Thiet bi_Ha Nam" xfId="2340"/>
    <cellStyle name="T_Book1_Tinh hinh thuc hien TPCP 2013 va KH 2014" xfId="2341"/>
    <cellStyle name="T_Book1_TN - Ho tro khac 2011" xfId="2342"/>
    <cellStyle name="T_Book1_TN - Ho tro khac 2011_!1 1 bao cao giao KH ve HTCMT vung TNB   12-12-2011" xfId="2343"/>
    <cellStyle name="T_Book1_TN - Ho tro khac 2011_Bieu4HTMT" xfId="2344"/>
    <cellStyle name="T_Book1_TN - Ho tro khac 2011_Ha Nam" xfId="2345"/>
    <cellStyle name="T_Book1_TN - Ho tro khac 2011_Ha Nam_Tinh hinh thuc hien TPCP 2013 va KH 2014" xfId="2346"/>
    <cellStyle name="T_Book1_TN - Ho tro khac 2011_KH TPCP vung TNB (03-1-2012)" xfId="2347"/>
    <cellStyle name="T_Book1_TN - Ho tro khac 2011_Tinh hinh thuc hien TPCP 2013 va KH 2014" xfId="2348"/>
    <cellStyle name="T_Book1_ung truoc 2011 NSTW Thanh Hoa + Nge An gui Thu 12-5" xfId="2349"/>
    <cellStyle name="T_Book1_ung truoc 2011 NSTW Thanh Hoa + Nge An gui Thu 12-5_!1 1 bao cao giao KH ve HTCMT vung TNB   12-12-2011" xfId="2350"/>
    <cellStyle name="T_Book1_ung truoc 2011 NSTW Thanh Hoa + Nge An gui Thu 12-5_Bieu4HTMT" xfId="2351"/>
    <cellStyle name="T_Book1_ung truoc 2011 NSTW Thanh Hoa + Nge An gui Thu 12-5_Bieu4HTMT_!1 1 bao cao giao KH ve HTCMT vung TNB   12-12-2011" xfId="2352"/>
    <cellStyle name="T_Book1_ung truoc 2011 NSTW Thanh Hoa + Nge An gui Thu 12-5_Bieu4HTMT_KH TPCP vung TNB (03-1-2012)" xfId="2353"/>
    <cellStyle name="T_Book1_ung truoc 2011 NSTW Thanh Hoa + Nge An gui Thu 12-5_Ha Nam" xfId="2354"/>
    <cellStyle name="T_Book1_ung truoc 2011 NSTW Thanh Hoa + Nge An gui Thu 12-5_KH TPCP vung TNB (03-1-2012)" xfId="2355"/>
    <cellStyle name="T_Book1_ÿÿÿÿÿ" xfId="2356"/>
    <cellStyle name="T_Chuan bi dau tu nam 2008" xfId="2357"/>
    <cellStyle name="T_Chuan bi dau tu nam 2008_!1 1 bao cao giao KH ve HTCMT vung TNB   12-12-2011" xfId="2358"/>
    <cellStyle name="T_Chuan bi dau tu nam 2008_Ha Nam" xfId="2359"/>
    <cellStyle name="T_Chuan bi dau tu nam 2008_Ha Nam_Tinh hinh thuc hien TPCP 2013 va KH 2014" xfId="2360"/>
    <cellStyle name="T_Chuan bi dau tu nam 2008_KH TPCP vung TNB (03-1-2012)" xfId="2361"/>
    <cellStyle name="T_Chuan bi dau tu nam 2008_Tinh hinh thuc hien TPCP 2013 va KH 2014" xfId="2362"/>
    <cellStyle name="T_Copy of Bao cao  XDCB 7 thang nam 2008_So KH&amp;DT SUA" xfId="2363"/>
    <cellStyle name="T_Copy of Bao cao  XDCB 7 thang nam 2008_So KH&amp;DT SUA_!1 1 bao cao giao KH ve HTCMT vung TNB   12-12-2011" xfId="2364"/>
    <cellStyle name="T_Copy of Bao cao  XDCB 7 thang nam 2008_So KH&amp;DT SUA_Ha Nam" xfId="2365"/>
    <cellStyle name="T_Copy of Bao cao  XDCB 7 thang nam 2008_So KH&amp;DT SUA_Ha Nam_Tinh hinh thuc hien TPCP 2013 va KH 2014" xfId="2366"/>
    <cellStyle name="T_Copy of Bao cao  XDCB 7 thang nam 2008_So KH&amp;DT SUA_KH TPCP vung TNB (03-1-2012)" xfId="2367"/>
    <cellStyle name="T_Copy of Bao cao  XDCB 7 thang nam 2008_So KH&amp;DT SUA_Tinh hinh thuc hien TPCP 2013 va KH 2014" xfId="2368"/>
    <cellStyle name="T_CPK" xfId="2369"/>
    <cellStyle name="T_CPK_!1 1 bao cao giao KH ve HTCMT vung TNB   12-12-2011" xfId="2370"/>
    <cellStyle name="T_CPK_Bieu4HTMT" xfId="2371"/>
    <cellStyle name="T_CPK_Bieu4HTMT_!1 1 bao cao giao KH ve HTCMT vung TNB   12-12-2011" xfId="2372"/>
    <cellStyle name="T_CPK_Bieu4HTMT_KH TPCP vung TNB (03-1-2012)" xfId="2373"/>
    <cellStyle name="T_CPK_Ha Nam" xfId="2374"/>
    <cellStyle name="T_CPK_KH TPCP vung TNB (03-1-2012)" xfId="2375"/>
    <cellStyle name="T_CTMTQG 2008" xfId="2376"/>
    <cellStyle name="T_CTMTQG 2008_!1 1 bao cao giao KH ve HTCMT vung TNB   12-12-2011" xfId="2377"/>
    <cellStyle name="T_CTMTQG 2008_Bieu mau danh muc du an thuoc CTMTQG nam 2008" xfId="2378"/>
    <cellStyle name="T_CTMTQG 2008_Bieu mau danh muc du an thuoc CTMTQG nam 2008_!1 1 bao cao giao KH ve HTCMT vung TNB   12-12-2011" xfId="2379"/>
    <cellStyle name="T_CTMTQG 2008_Bieu mau danh muc du an thuoc CTMTQG nam 2008_Ha Nam" xfId="2380"/>
    <cellStyle name="T_CTMTQG 2008_Bieu mau danh muc du an thuoc CTMTQG nam 2008_Ha Nam_Tinh hinh thuc hien TPCP 2013 va KH 2014" xfId="2381"/>
    <cellStyle name="T_CTMTQG 2008_Bieu mau danh muc du an thuoc CTMTQG nam 2008_KH TPCP vung TNB (03-1-2012)" xfId="2382"/>
    <cellStyle name="T_CTMTQG 2008_Bieu mau danh muc du an thuoc CTMTQG nam 2008_Tinh hinh thuc hien TPCP 2013 va KH 2014" xfId="2383"/>
    <cellStyle name="T_CTMTQG 2008_Ha Nam" xfId="2384"/>
    <cellStyle name="T_CTMTQG 2008_Ha Nam_Tinh hinh thuc hien TPCP 2013 va KH 2014" xfId="2385"/>
    <cellStyle name="T_CTMTQG 2008_Hi-Tong hop KQ phan bo KH nam 08- LD fong giao 15-11-08" xfId="2386"/>
    <cellStyle name="T_CTMTQG 2008_Hi-Tong hop KQ phan bo KH nam 08- LD fong giao 15-11-08_!1 1 bao cao giao KH ve HTCMT vung TNB   12-12-2011" xfId="2387"/>
    <cellStyle name="T_CTMTQG 2008_Hi-Tong hop KQ phan bo KH nam 08- LD fong giao 15-11-08_Ha Nam" xfId="2388"/>
    <cellStyle name="T_CTMTQG 2008_Hi-Tong hop KQ phan bo KH nam 08- LD fong giao 15-11-08_Ha Nam_Tinh hinh thuc hien TPCP 2013 va KH 2014" xfId="2389"/>
    <cellStyle name="T_CTMTQG 2008_Hi-Tong hop KQ phan bo KH nam 08- LD fong giao 15-11-08_KH TPCP vung TNB (03-1-2012)" xfId="2390"/>
    <cellStyle name="T_CTMTQG 2008_Hi-Tong hop KQ phan bo KH nam 08- LD fong giao 15-11-08_Tinh hinh thuc hien TPCP 2013 va KH 2014" xfId="2391"/>
    <cellStyle name="T_CTMTQG 2008_Ket qua thuc hien nam 2008" xfId="2392"/>
    <cellStyle name="T_CTMTQG 2008_Ket qua thuc hien nam 2008_!1 1 bao cao giao KH ve HTCMT vung TNB   12-12-2011" xfId="2393"/>
    <cellStyle name="T_CTMTQG 2008_Ket qua thuc hien nam 2008_Ha Nam" xfId="2394"/>
    <cellStyle name="T_CTMTQG 2008_Ket qua thuc hien nam 2008_Ha Nam_Tinh hinh thuc hien TPCP 2013 va KH 2014" xfId="2395"/>
    <cellStyle name="T_CTMTQG 2008_Ket qua thuc hien nam 2008_KH TPCP vung TNB (03-1-2012)" xfId="2396"/>
    <cellStyle name="T_CTMTQG 2008_Ket qua thuc hien nam 2008_Tinh hinh thuc hien TPCP 2013 va KH 2014" xfId="2397"/>
    <cellStyle name="T_CTMTQG 2008_KH TPCP vung TNB (03-1-2012)" xfId="2398"/>
    <cellStyle name="T_CTMTQG 2008_KH XDCB_2008 lan 1" xfId="2399"/>
    <cellStyle name="T_CTMTQG 2008_KH XDCB_2008 lan 1 sua ngay 27-10" xfId="2400"/>
    <cellStyle name="T_CTMTQG 2008_KH XDCB_2008 lan 1 sua ngay 27-10_!1 1 bao cao giao KH ve HTCMT vung TNB   12-12-2011" xfId="2401"/>
    <cellStyle name="T_CTMTQG 2008_KH XDCB_2008 lan 1 sua ngay 27-10_Ha Nam" xfId="2402"/>
    <cellStyle name="T_CTMTQG 2008_KH XDCB_2008 lan 1 sua ngay 27-10_Ha Nam_Tinh hinh thuc hien TPCP 2013 va KH 2014" xfId="2403"/>
    <cellStyle name="T_CTMTQG 2008_KH XDCB_2008 lan 1 sua ngay 27-10_KH TPCP vung TNB (03-1-2012)" xfId="2404"/>
    <cellStyle name="T_CTMTQG 2008_KH XDCB_2008 lan 1 sua ngay 27-10_Tinh hinh thuc hien TPCP 2013 va KH 2014" xfId="2405"/>
    <cellStyle name="T_CTMTQG 2008_KH XDCB_2008 lan 1_!1 1 bao cao giao KH ve HTCMT vung TNB   12-12-2011" xfId="2406"/>
    <cellStyle name="T_CTMTQG 2008_KH XDCB_2008 lan 1_Ha Nam" xfId="2407"/>
    <cellStyle name="T_CTMTQG 2008_KH XDCB_2008 lan 1_Ha Nam_Tinh hinh thuc hien TPCP 2013 va KH 2014" xfId="2408"/>
    <cellStyle name="T_CTMTQG 2008_KH XDCB_2008 lan 1_KH TPCP vung TNB (03-1-2012)" xfId="2409"/>
    <cellStyle name="T_CTMTQG 2008_KH XDCB_2008 lan 1_Tinh hinh thuc hien TPCP 2013 va KH 2014" xfId="2410"/>
    <cellStyle name="T_CTMTQG 2008_KH XDCB_2008 lan 2 sua ngay 10-11" xfId="2411"/>
    <cellStyle name="T_CTMTQG 2008_KH XDCB_2008 lan 2 sua ngay 10-11_!1 1 bao cao giao KH ve HTCMT vung TNB   12-12-2011" xfId="2412"/>
    <cellStyle name="T_CTMTQG 2008_KH XDCB_2008 lan 2 sua ngay 10-11_Ha Nam" xfId="2413"/>
    <cellStyle name="T_CTMTQG 2008_KH XDCB_2008 lan 2 sua ngay 10-11_Ha Nam_Tinh hinh thuc hien TPCP 2013 va KH 2014" xfId="2414"/>
    <cellStyle name="T_CTMTQG 2008_KH XDCB_2008 lan 2 sua ngay 10-11_KH TPCP vung TNB (03-1-2012)" xfId="2415"/>
    <cellStyle name="T_CTMTQG 2008_KH XDCB_2008 lan 2 sua ngay 10-11_Tinh hinh thuc hien TPCP 2013 va KH 2014" xfId="2416"/>
    <cellStyle name="T_CTMTQG 2008_Tinh hinh thuc hien TPCP 2013 va KH 2014" xfId="2417"/>
    <cellStyle name="T_danh muc chuan bi dau tu 2011 ngay 07-6-2011" xfId="2418"/>
    <cellStyle name="T_danh muc chuan bi dau tu 2011 ngay 07-6-2011_!1 1 bao cao giao KH ve HTCMT vung TNB   12-12-2011" xfId="2419"/>
    <cellStyle name="T_danh muc chuan bi dau tu 2011 ngay 07-6-2011_KH TPCP vung TNB (03-1-2012)" xfId="2420"/>
    <cellStyle name="T_Danh muc pbo nguon von XSKT, XDCB nam 2009 chuyen qua nam 2010" xfId="2421"/>
    <cellStyle name="T_Danh muc pbo nguon von XSKT, XDCB nam 2009 chuyen qua nam 2010_!1 1 bao cao giao KH ve HTCMT vung TNB   12-12-2011" xfId="2422"/>
    <cellStyle name="T_Danh muc pbo nguon von XSKT, XDCB nam 2009 chuyen qua nam 2010_KH TPCP vung TNB (03-1-2012)" xfId="2423"/>
    <cellStyle name="T_dieu chinh KH 2011 ngay 26-5-2011111" xfId="2424"/>
    <cellStyle name="T_dieu chinh KH 2011 ngay 26-5-2011111_!1 1 bao cao giao KH ve HTCMT vung TNB   12-12-2011" xfId="2425"/>
    <cellStyle name="T_dieu chinh KH 2011 ngay 26-5-2011111_KH TPCP vung TNB (03-1-2012)" xfId="2426"/>
    <cellStyle name="T_DS KCH PHAN BO VON NSDP NAM 2010" xfId="2427"/>
    <cellStyle name="T_DS KCH PHAN BO VON NSDP NAM 2010_!1 1 bao cao giao KH ve HTCMT vung TNB   12-12-2011" xfId="2428"/>
    <cellStyle name="T_DS KCH PHAN BO VON NSDP NAM 2010_KH TPCP vung TNB (03-1-2012)" xfId="2429"/>
    <cellStyle name="T_Du an khoi cong moi nam 2010" xfId="2430"/>
    <cellStyle name="T_Du an khoi cong moi nam 2010_!1 1 bao cao giao KH ve HTCMT vung TNB   12-12-2011" xfId="2431"/>
    <cellStyle name="T_Du an khoi cong moi nam 2010_Ha Nam" xfId="2432"/>
    <cellStyle name="T_Du an khoi cong moi nam 2010_Ha Nam_Tinh hinh thuc hien TPCP 2013 va KH 2014" xfId="2433"/>
    <cellStyle name="T_Du an khoi cong moi nam 2010_KH TPCP vung TNB (03-1-2012)" xfId="2434"/>
    <cellStyle name="T_Du an khoi cong moi nam 2010_Tinh hinh thuc hien TPCP 2013 va KH 2014" xfId="2435"/>
    <cellStyle name="T_DU AN TKQH VA CHUAN BI DAU TU NAM 2007 sua ngay 9-11" xfId="2436"/>
    <cellStyle name="T_DU AN TKQH VA CHUAN BI DAU TU NAM 2007 sua ngay 9-11_!1 1 bao cao giao KH ve HTCMT vung TNB   12-12-2011" xfId="2437"/>
    <cellStyle name="T_DU AN TKQH VA CHUAN BI DAU TU NAM 2007 sua ngay 9-11_Bieu mau danh muc du an thuoc CTMTQG nam 2008" xfId="2438"/>
    <cellStyle name="T_DU AN TKQH VA CHUAN BI DAU TU NAM 2007 sua ngay 9-11_Bieu mau danh muc du an thuoc CTMTQG nam 2008_!1 1 bao cao giao KH ve HTCMT vung TNB   12-12-2011" xfId="2439"/>
    <cellStyle name="T_DU AN TKQH VA CHUAN BI DAU TU NAM 2007 sua ngay 9-11_Bieu mau danh muc du an thuoc CTMTQG nam 2008_Ha Nam" xfId="2440"/>
    <cellStyle name="T_DU AN TKQH VA CHUAN BI DAU TU NAM 2007 sua ngay 9-11_Bieu mau danh muc du an thuoc CTMTQG nam 2008_Ha Nam_Tinh hinh thuc hien TPCP 2013 va KH 2014" xfId="2441"/>
    <cellStyle name="T_DU AN TKQH VA CHUAN BI DAU TU NAM 2007 sua ngay 9-11_Bieu mau danh muc du an thuoc CTMTQG nam 2008_KH TPCP vung TNB (03-1-2012)" xfId="2442"/>
    <cellStyle name="T_DU AN TKQH VA CHUAN BI DAU TU NAM 2007 sua ngay 9-11_Bieu mau danh muc du an thuoc CTMTQG nam 2008_Tinh hinh thuc hien TPCP 2013 va KH 2014" xfId="2443"/>
    <cellStyle name="T_DU AN TKQH VA CHUAN BI DAU TU NAM 2007 sua ngay 9-11_Du an khoi cong moi nam 2010" xfId="2444"/>
    <cellStyle name="T_DU AN TKQH VA CHUAN BI DAU TU NAM 2007 sua ngay 9-11_Du an khoi cong moi nam 2010_!1 1 bao cao giao KH ve HTCMT vung TNB   12-12-2011" xfId="2445"/>
    <cellStyle name="T_DU AN TKQH VA CHUAN BI DAU TU NAM 2007 sua ngay 9-11_Du an khoi cong moi nam 2010_Ha Nam" xfId="2446"/>
    <cellStyle name="T_DU AN TKQH VA CHUAN BI DAU TU NAM 2007 sua ngay 9-11_Du an khoi cong moi nam 2010_Ha Nam_Tinh hinh thuc hien TPCP 2013 va KH 2014" xfId="2447"/>
    <cellStyle name="T_DU AN TKQH VA CHUAN BI DAU TU NAM 2007 sua ngay 9-11_Du an khoi cong moi nam 2010_KH TPCP vung TNB (03-1-2012)" xfId="2448"/>
    <cellStyle name="T_DU AN TKQH VA CHUAN BI DAU TU NAM 2007 sua ngay 9-11_Du an khoi cong moi nam 2010_Tinh hinh thuc hien TPCP 2013 va KH 2014" xfId="2449"/>
    <cellStyle name="T_DU AN TKQH VA CHUAN BI DAU TU NAM 2007 sua ngay 9-11_Ha Nam" xfId="2450"/>
    <cellStyle name="T_DU AN TKQH VA CHUAN BI DAU TU NAM 2007 sua ngay 9-11_Ha Nam_Tinh hinh thuc hien TPCP 2013 va KH 2014" xfId="2451"/>
    <cellStyle name="T_DU AN TKQH VA CHUAN BI DAU TU NAM 2007 sua ngay 9-11_Ket qua phan bo von nam 2008" xfId="2452"/>
    <cellStyle name="T_DU AN TKQH VA CHUAN BI DAU TU NAM 2007 sua ngay 9-11_Ket qua phan bo von nam 2008_!1 1 bao cao giao KH ve HTCMT vung TNB   12-12-2011" xfId="2453"/>
    <cellStyle name="T_DU AN TKQH VA CHUAN BI DAU TU NAM 2007 sua ngay 9-11_Ket qua phan bo von nam 2008_Ha Nam" xfId="2454"/>
    <cellStyle name="T_DU AN TKQH VA CHUAN BI DAU TU NAM 2007 sua ngay 9-11_Ket qua phan bo von nam 2008_Ha Nam_Tinh hinh thuc hien TPCP 2013 va KH 2014" xfId="2455"/>
    <cellStyle name="T_DU AN TKQH VA CHUAN BI DAU TU NAM 2007 sua ngay 9-11_Ket qua phan bo von nam 2008_KH TPCP vung TNB (03-1-2012)" xfId="2456"/>
    <cellStyle name="T_DU AN TKQH VA CHUAN BI DAU TU NAM 2007 sua ngay 9-11_Ket qua phan bo von nam 2008_Tinh hinh thuc hien TPCP 2013 va KH 2014" xfId="2457"/>
    <cellStyle name="T_DU AN TKQH VA CHUAN BI DAU TU NAM 2007 sua ngay 9-11_KH TPCP vung TNB (03-1-2012)" xfId="2458"/>
    <cellStyle name="T_DU AN TKQH VA CHUAN BI DAU TU NAM 2007 sua ngay 9-11_KH XDCB_2008 lan 2 sua ngay 10-11" xfId="2459"/>
    <cellStyle name="T_DU AN TKQH VA CHUAN BI DAU TU NAM 2007 sua ngay 9-11_KH XDCB_2008 lan 2 sua ngay 10-11_!1 1 bao cao giao KH ve HTCMT vung TNB   12-12-2011" xfId="2460"/>
    <cellStyle name="T_DU AN TKQH VA CHUAN BI DAU TU NAM 2007 sua ngay 9-11_KH XDCB_2008 lan 2 sua ngay 10-11_Ha Nam" xfId="2461"/>
    <cellStyle name="T_DU AN TKQH VA CHUAN BI DAU TU NAM 2007 sua ngay 9-11_KH XDCB_2008 lan 2 sua ngay 10-11_Ha Nam_Tinh hinh thuc hien TPCP 2013 va KH 2014" xfId="2462"/>
    <cellStyle name="T_DU AN TKQH VA CHUAN BI DAU TU NAM 2007 sua ngay 9-11_KH XDCB_2008 lan 2 sua ngay 10-11_KH TPCP vung TNB (03-1-2012)" xfId="2463"/>
    <cellStyle name="T_DU AN TKQH VA CHUAN BI DAU TU NAM 2007 sua ngay 9-11_KH XDCB_2008 lan 2 sua ngay 10-11_Tinh hinh thuc hien TPCP 2013 va KH 2014" xfId="2464"/>
    <cellStyle name="T_DU AN TKQH VA CHUAN BI DAU TU NAM 2007 sua ngay 9-11_Tinh hinh thuc hien TPCP 2013 va KH 2014" xfId="2465"/>
    <cellStyle name="T_du toan dieu chinh  20-8-2006" xfId="2466"/>
    <cellStyle name="T_du toan dieu chinh  20-8-2006_!1 1 bao cao giao KH ve HTCMT vung TNB   12-12-2011" xfId="2467"/>
    <cellStyle name="T_du toan dieu chinh  20-8-2006_Bieu4HTMT" xfId="2468"/>
    <cellStyle name="T_du toan dieu chinh  20-8-2006_Bieu4HTMT_!1 1 bao cao giao KH ve HTCMT vung TNB   12-12-2011" xfId="2469"/>
    <cellStyle name="T_du toan dieu chinh  20-8-2006_Bieu4HTMT_KH TPCP vung TNB (03-1-2012)" xfId="2470"/>
    <cellStyle name="T_du toan dieu chinh  20-8-2006_Ha Nam" xfId="2471"/>
    <cellStyle name="T_du toan dieu chinh  20-8-2006_KH TPCP vung TNB (03-1-2012)" xfId="2472"/>
    <cellStyle name="T_giao KH 2011 ngay 10-12-2010" xfId="2473"/>
    <cellStyle name="T_giao KH 2011 ngay 10-12-2010_!1 1 bao cao giao KH ve HTCMT vung TNB   12-12-2011" xfId="2474"/>
    <cellStyle name="T_giao KH 2011 ngay 10-12-2010_KH TPCP vung TNB (03-1-2012)" xfId="2475"/>
    <cellStyle name="T_Ha Nam" xfId="2476"/>
    <cellStyle name="T_Ht-PTq1-03" xfId="2477"/>
    <cellStyle name="T_Ht-PTq1-03_!1 1 bao cao giao KH ve HTCMT vung TNB   12-12-2011" xfId="2478"/>
    <cellStyle name="T_Ht-PTq1-03_Ha Nam" xfId="2479"/>
    <cellStyle name="T_Ht-PTq1-03_kien giang 2" xfId="2480"/>
    <cellStyle name="T_Ke hoach KTXH  nam 2009_PKT thang 11 nam 2008" xfId="2481"/>
    <cellStyle name="T_Ke hoach KTXH  nam 2009_PKT thang 11 nam 2008_!1 1 bao cao giao KH ve HTCMT vung TNB   12-12-2011" xfId="2482"/>
    <cellStyle name="T_Ke hoach KTXH  nam 2009_PKT thang 11 nam 2008_Ha Nam" xfId="2483"/>
    <cellStyle name="T_Ke hoach KTXH  nam 2009_PKT thang 11 nam 2008_Ha Nam_Tinh hinh thuc hien TPCP 2013 va KH 2014" xfId="2484"/>
    <cellStyle name="T_Ke hoach KTXH  nam 2009_PKT thang 11 nam 2008_KH TPCP vung TNB (03-1-2012)" xfId="2485"/>
    <cellStyle name="T_Ke hoach KTXH  nam 2009_PKT thang 11 nam 2008_Tinh hinh thuc hien TPCP 2013 va KH 2014" xfId="2486"/>
    <cellStyle name="T_Ket qua dau thau" xfId="2487"/>
    <cellStyle name="T_Ket qua dau thau_!1 1 bao cao giao KH ve HTCMT vung TNB   12-12-2011" xfId="2488"/>
    <cellStyle name="T_Ket qua dau thau_Ha Nam" xfId="2489"/>
    <cellStyle name="T_Ket qua dau thau_Ha Nam_Tinh hinh thuc hien TPCP 2013 va KH 2014" xfId="2490"/>
    <cellStyle name="T_Ket qua dau thau_KH TPCP vung TNB (03-1-2012)" xfId="2491"/>
    <cellStyle name="T_Ket qua dau thau_Tinh hinh thuc hien TPCP 2013 va KH 2014" xfId="2492"/>
    <cellStyle name="T_Ket qua phan bo von nam 2008" xfId="2493"/>
    <cellStyle name="T_Ket qua phan bo von nam 2008_!1 1 bao cao giao KH ve HTCMT vung TNB   12-12-2011" xfId="2494"/>
    <cellStyle name="T_Ket qua phan bo von nam 2008_Ha Nam" xfId="2495"/>
    <cellStyle name="T_Ket qua phan bo von nam 2008_Ha Nam_Tinh hinh thuc hien TPCP 2013 va KH 2014" xfId="2496"/>
    <cellStyle name="T_Ket qua phan bo von nam 2008_KH TPCP vung TNB (03-1-2012)" xfId="2497"/>
    <cellStyle name="T_Ket qua phan bo von nam 2008_Tinh hinh thuc hien TPCP 2013 va KH 2014" xfId="2498"/>
    <cellStyle name="T_KH TPCP vung TNB (03-1-2012)" xfId="2499"/>
    <cellStyle name="T_KH XDCB_2008 lan 2 sua ngay 10-11" xfId="2500"/>
    <cellStyle name="T_KH XDCB_2008 lan 2 sua ngay 10-11_!1 1 bao cao giao KH ve HTCMT vung TNB   12-12-2011" xfId="2501"/>
    <cellStyle name="T_KH XDCB_2008 lan 2 sua ngay 10-11_Ha Nam" xfId="2502"/>
    <cellStyle name="T_KH XDCB_2008 lan 2 sua ngay 10-11_Ha Nam_Tinh hinh thuc hien TPCP 2013 va KH 2014" xfId="2503"/>
    <cellStyle name="T_KH XDCB_2008 lan 2 sua ngay 10-11_KH TPCP vung TNB (03-1-2012)" xfId="2504"/>
    <cellStyle name="T_KH XDCB_2008 lan 2 sua ngay 10-11_Tinh hinh thuc hien TPCP 2013 va KH 2014" xfId="2505"/>
    <cellStyle name="T_kien giang 2" xfId="2506"/>
    <cellStyle name="T_Me_Tri_6_07" xfId="2507"/>
    <cellStyle name="T_Me_Tri_6_07_!1 1 bao cao giao KH ve HTCMT vung TNB   12-12-2011" xfId="2508"/>
    <cellStyle name="T_Me_Tri_6_07_Bieu4HTMT" xfId="2509"/>
    <cellStyle name="T_Me_Tri_6_07_Bieu4HTMT_!1 1 bao cao giao KH ve HTCMT vung TNB   12-12-2011" xfId="2510"/>
    <cellStyle name="T_Me_Tri_6_07_Bieu4HTMT_KH TPCP vung TNB (03-1-2012)" xfId="2511"/>
    <cellStyle name="T_Me_Tri_6_07_Ha Nam" xfId="2512"/>
    <cellStyle name="T_Me_Tri_6_07_KH TPCP vung TNB (03-1-2012)" xfId="2513"/>
    <cellStyle name="T_N2 thay dat (N1-1)" xfId="2514"/>
    <cellStyle name="T_N2 thay dat (N1-1)_!1 1 bao cao giao KH ve HTCMT vung TNB   12-12-2011" xfId="2515"/>
    <cellStyle name="T_N2 thay dat (N1-1)_Bieu4HTMT" xfId="2516"/>
    <cellStyle name="T_N2 thay dat (N1-1)_Bieu4HTMT_!1 1 bao cao giao KH ve HTCMT vung TNB   12-12-2011" xfId="2517"/>
    <cellStyle name="T_N2 thay dat (N1-1)_Bieu4HTMT_KH TPCP vung TNB (03-1-2012)" xfId="2518"/>
    <cellStyle name="T_N2 thay dat (N1-1)_Ha Nam" xfId="2519"/>
    <cellStyle name="T_N2 thay dat (N1-1)_KH TPCP vung TNB (03-1-2012)" xfId="2520"/>
    <cellStyle name="T_Phuong an can doi nam 2008" xfId="2521"/>
    <cellStyle name="T_Phuong an can doi nam 2008_!1 1 bao cao giao KH ve HTCMT vung TNB   12-12-2011" xfId="2522"/>
    <cellStyle name="T_Phuong an can doi nam 2008_Ha Nam" xfId="2523"/>
    <cellStyle name="T_Phuong an can doi nam 2008_Ha Nam_Tinh hinh thuc hien TPCP 2013 va KH 2014" xfId="2524"/>
    <cellStyle name="T_Phuong an can doi nam 2008_KH TPCP vung TNB (03-1-2012)" xfId="2525"/>
    <cellStyle name="T_Phuong an can doi nam 2008_Tinh hinh thuc hien TPCP 2013 va KH 2014" xfId="2526"/>
    <cellStyle name="T_Seagame(BTL)" xfId="2527"/>
    <cellStyle name="T_So GTVT" xfId="2528"/>
    <cellStyle name="T_So GTVT_!1 1 bao cao giao KH ve HTCMT vung TNB   12-12-2011" xfId="2529"/>
    <cellStyle name="T_So GTVT_Ha Nam" xfId="2530"/>
    <cellStyle name="T_So GTVT_Ha Nam_Tinh hinh thuc hien TPCP 2013 va KH 2014" xfId="2531"/>
    <cellStyle name="T_So GTVT_KH TPCP vung TNB (03-1-2012)" xfId="2532"/>
    <cellStyle name="T_So GTVT_Tinh hinh thuc hien TPCP 2013 va KH 2014" xfId="2533"/>
    <cellStyle name="T_TDT + duong(8-5-07)" xfId="2534"/>
    <cellStyle name="T_TDT + duong(8-5-07)_!1 1 bao cao giao KH ve HTCMT vung TNB   12-12-2011" xfId="2535"/>
    <cellStyle name="T_TDT + duong(8-5-07)_Bieu4HTMT" xfId="2536"/>
    <cellStyle name="T_TDT + duong(8-5-07)_Bieu4HTMT_!1 1 bao cao giao KH ve HTCMT vung TNB   12-12-2011" xfId="2537"/>
    <cellStyle name="T_TDT + duong(8-5-07)_Bieu4HTMT_KH TPCP vung TNB (03-1-2012)" xfId="2538"/>
    <cellStyle name="T_TDT + duong(8-5-07)_Ha Nam" xfId="2539"/>
    <cellStyle name="T_TDT + duong(8-5-07)_KH TPCP vung TNB (03-1-2012)" xfId="2540"/>
    <cellStyle name="T_tham_tra_du_toan" xfId="2541"/>
    <cellStyle name="T_tham_tra_du_toan_!1 1 bao cao giao KH ve HTCMT vung TNB   12-12-2011" xfId="2542"/>
    <cellStyle name="T_tham_tra_du_toan_Bieu4HTMT" xfId="2543"/>
    <cellStyle name="T_tham_tra_du_toan_Bieu4HTMT_!1 1 bao cao giao KH ve HTCMT vung TNB   12-12-2011" xfId="2544"/>
    <cellStyle name="T_tham_tra_du_toan_Bieu4HTMT_KH TPCP vung TNB (03-1-2012)" xfId="2545"/>
    <cellStyle name="T_tham_tra_du_toan_Ha Nam" xfId="2546"/>
    <cellStyle name="T_tham_tra_du_toan_KH TPCP vung TNB (03-1-2012)" xfId="2547"/>
    <cellStyle name="T_Thiet bi" xfId="2548"/>
    <cellStyle name="T_Thiet bi_!1 1 bao cao giao KH ve HTCMT vung TNB   12-12-2011" xfId="2549"/>
    <cellStyle name="T_Thiet bi_Bieu4HTMT" xfId="2550"/>
    <cellStyle name="T_Thiet bi_Bieu4HTMT_!1 1 bao cao giao KH ve HTCMT vung TNB   12-12-2011" xfId="2551"/>
    <cellStyle name="T_Thiet bi_Bieu4HTMT_KH TPCP vung TNB (03-1-2012)" xfId="2552"/>
    <cellStyle name="T_Thiet bi_Ha Nam" xfId="2553"/>
    <cellStyle name="T_Thiet bi_KH TPCP vung TNB (03-1-2012)" xfId="2554"/>
    <cellStyle name="T_TK_HT" xfId="2555"/>
    <cellStyle name="T_XDCB thang 12.2010" xfId="2556"/>
    <cellStyle name="T_XDCB thang 12.2010_!1 1 bao cao giao KH ve HTCMT vung TNB   12-12-2011" xfId="2557"/>
    <cellStyle name="T_XDCB thang 12.2010_KH TPCP vung TNB (03-1-2012)" xfId="2558"/>
    <cellStyle name="T_ÿÿÿÿÿ" xfId="2559"/>
    <cellStyle name="T_ÿÿÿÿÿ_!1 1 bao cao giao KH ve HTCMT vung TNB   12-12-2011" xfId="2560"/>
    <cellStyle name="T_ÿÿÿÿÿ_Bieu 15" xfId="2561"/>
    <cellStyle name="T_ÿÿÿÿÿ_Bieu 9 - TH No XDCB" xfId="2562"/>
    <cellStyle name="T_ÿÿÿÿÿ_Bieu mau cong trinh khoi cong moi 3-4" xfId="2563"/>
    <cellStyle name="T_ÿÿÿÿÿ_Bieu mau cong trinh khoi cong moi 3-4_!1 1 bao cao giao KH ve HTCMT vung TNB   12-12-2011" xfId="2564"/>
    <cellStyle name="T_ÿÿÿÿÿ_Bieu mau cong trinh khoi cong moi 3-4_KH TPCP vung TNB (03-1-2012)" xfId="2565"/>
    <cellStyle name="T_ÿÿÿÿÿ_Bieu3ODA" xfId="2566"/>
    <cellStyle name="T_ÿÿÿÿÿ_Bieu3ODA_!1 1 bao cao giao KH ve HTCMT vung TNB   12-12-2011" xfId="2567"/>
    <cellStyle name="T_ÿÿÿÿÿ_Bieu3ODA_KH TPCP vung TNB (03-1-2012)" xfId="2568"/>
    <cellStyle name="T_ÿÿÿÿÿ_Bieu4HTMT" xfId="2569"/>
    <cellStyle name="T_ÿÿÿÿÿ_Bieu4HTMT_!1 1 bao cao giao KH ve HTCMT vung TNB   12-12-2011" xfId="2570"/>
    <cellStyle name="T_ÿÿÿÿÿ_Bieu4HTMT_KH TPCP vung TNB (03-1-2012)" xfId="2571"/>
    <cellStyle name="T_ÿÿÿÿÿ_Ha Nam" xfId="2572"/>
    <cellStyle name="T_ÿÿÿÿÿ_KH TPCP vung TNB (03-1-2012)" xfId="2573"/>
    <cellStyle name="T_ÿÿÿÿÿ_kien giang 2" xfId="2574"/>
    <cellStyle name="Text Indent A" xfId="2575"/>
    <cellStyle name="Text Indent B" xfId="2576"/>
    <cellStyle name="Text Indent C" xfId="2577"/>
    <cellStyle name="th" xfId="2578"/>
    <cellStyle name="th 2" xfId="2579"/>
    <cellStyle name="th_Bieu 15" xfId="2580"/>
    <cellStyle name="than" xfId="2581"/>
    <cellStyle name="þ_x001d_ð¤_x000c_¯þ_x0014__x000a_¨þU_x0001_À_x0004_ _x0015__x000f__x0001__x0001_" xfId="2582"/>
    <cellStyle name="þ_x001d_ð¤_x000c_¯þ_x0014__x000d_¨þU_x0001_À_x0004_ _x0015__x000f__x0001__x0001_" xfId="2583"/>
    <cellStyle name="þ_x001d_ð·_x000c_æþ'_x000a_ßþU_x0001_Ø_x0005_ü_x0014__x0007__x0001__x0001_" xfId="2584"/>
    <cellStyle name="þ_x001d_ð·_x000c_æþ'_x000d_ßþU_x0001_Ø_x0005_ü_x0014__x0007__x0001__x0001_" xfId="2585"/>
    <cellStyle name="þ_x001d_ðÇ%Uý—&amp;Hý9_x0008_Ÿ s_x000a__x0007__x0001__x0001_" xfId="2586"/>
    <cellStyle name="þ_x001d_ðK_x000c_Fý_x001b__x000a_9ýU_x0001_Ð_x0008_¦)_x0007__x0001__x0001_" xfId="2587"/>
    <cellStyle name="þ_x001d_ðK_x000c_Fý_x001b__x000d_9ýU_x0001_Ð_x0008_¦)_x0007__x0001__x0001_" xfId="2588"/>
    <cellStyle name="thuong-10" xfId="2589"/>
    <cellStyle name="thuong-11" xfId="2590"/>
    <cellStyle name="Thuyet minh" xfId="2591"/>
    <cellStyle name="Tien1" xfId="2592"/>
    <cellStyle name="Tieu_de_2" xfId="2593"/>
    <cellStyle name="Times New Roman" xfId="2594"/>
    <cellStyle name="tit1" xfId="2595"/>
    <cellStyle name="tit2" xfId="2596"/>
    <cellStyle name="tit3" xfId="2597"/>
    <cellStyle name="tit4" xfId="2598"/>
    <cellStyle name="Title 2" xfId="2599"/>
    <cellStyle name="Tong so" xfId="2600"/>
    <cellStyle name="tong so 1" xfId="2601"/>
    <cellStyle name="Tongcong" xfId="2602"/>
    <cellStyle name="Total 2" xfId="2603"/>
    <cellStyle name="trang" xfId="2604"/>
    <cellStyle name="tt1" xfId="2605"/>
    <cellStyle name="Tusental (0)_pldt" xfId="2606"/>
    <cellStyle name="Tusental_pldt" xfId="2607"/>
    <cellStyle name="ux_3_¼­¿ï-¾È»ê" xfId="2608"/>
    <cellStyle name="Valuta (0)_pldt" xfId="2609"/>
    <cellStyle name="Valuta_pldt" xfId="2610"/>
    <cellStyle name="VANG1" xfId="2611"/>
    <cellStyle name="viet" xfId="2612"/>
    <cellStyle name="viet 2" xfId="2613"/>
    <cellStyle name="viet_Bieu 15" xfId="2614"/>
    <cellStyle name="viet2" xfId="2615"/>
    <cellStyle name="viet2 2" xfId="2616"/>
    <cellStyle name="viet2_Bieu 15" xfId="2617"/>
    <cellStyle name="VN new romanNormal" xfId="2618"/>
    <cellStyle name="Vn Time 13" xfId="2619"/>
    <cellStyle name="Vn Time 14" xfId="2620"/>
    <cellStyle name="VN time new roman" xfId="2621"/>
    <cellStyle name="vnbo" xfId="2622"/>
    <cellStyle name="vnhead1" xfId="2623"/>
    <cellStyle name="vnhead2" xfId="2624"/>
    <cellStyle name="vnhead3" xfId="2625"/>
    <cellStyle name="vnhead4" xfId="2626"/>
    <cellStyle name="vntxt1" xfId="2627"/>
    <cellStyle name="vntxt2" xfId="2628"/>
    <cellStyle name="W?hrung [0]_35ERI8T2gbIEMixb4v26icuOo" xfId="2629"/>
    <cellStyle name="W?hrung_35ERI8T2gbIEMixb4v26icuOo" xfId="2630"/>
    <cellStyle name="Währung [0]_ALLE_ITEMS_280800_EV_NL" xfId="2631"/>
    <cellStyle name="Währung_AKE_100N" xfId="2632"/>
    <cellStyle name="Walutowy [0]_Invoices2001Slovakia" xfId="2633"/>
    <cellStyle name="Walutowy_Invoices2001Slovakia" xfId="2634"/>
    <cellStyle name="Warning Text 2" xfId="2635"/>
    <cellStyle name="wrap" xfId="2636"/>
    <cellStyle name="Wไhrung [0]_35ERI8T2gbIEMixb4v26icuOo" xfId="2637"/>
    <cellStyle name="Wไhrung_35ERI8T2gbIEMixb4v26icuOo" xfId="2638"/>
    <cellStyle name="xuan" xfId="2639"/>
    <cellStyle name="y" xfId="2640"/>
    <cellStyle name="Ý kh¸c_B¶ng 1 (2)" xfId="2641"/>
    <cellStyle name="เครื่องหมายสกุลเงิน [0]_FTC_OFFER" xfId="2642"/>
    <cellStyle name="เครื่องหมายสกุลเงิน_FTC_OFFER" xfId="2643"/>
    <cellStyle name="ปกติ_FTC_OFFER" xfId="2644"/>
    <cellStyle name=" [0.00]_ Att. 1- Cover" xfId="2645"/>
    <cellStyle name="_ Att. 1- Cover" xfId="2646"/>
    <cellStyle name="?_ Att. 1- Cover" xfId="2647"/>
    <cellStyle name="똿뗦먛귟 [0.00]_PRODUCT DETAIL Q1" xfId="2648"/>
    <cellStyle name="똿뗦먛귟_PRODUCT DETAIL Q1" xfId="2649"/>
    <cellStyle name="믅됞 [0.00]_PRODUCT DETAIL Q1" xfId="2650"/>
    <cellStyle name="믅됞_PRODUCT DETAIL Q1" xfId="2651"/>
    <cellStyle name="백분율_††††† " xfId="2652"/>
    <cellStyle name="뷭?_BOOKSHIP" xfId="2653"/>
    <cellStyle name="안건회계법인" xfId="2654"/>
    <cellStyle name="콤마 [ - 유형1" xfId="2655"/>
    <cellStyle name="콤마 [ - 유형2" xfId="2656"/>
    <cellStyle name="콤마 [ - 유형3" xfId="2657"/>
    <cellStyle name="콤마 [ - 유형4" xfId="2658"/>
    <cellStyle name="콤마 [ - 유형5" xfId="2659"/>
    <cellStyle name="콤마 [ - 유형6" xfId="2660"/>
    <cellStyle name="콤마 [ - 유형7" xfId="2661"/>
    <cellStyle name="콤마 [ - 유형8" xfId="2662"/>
    <cellStyle name="콤마 [0]_ 비목별 월별기술 " xfId="2663"/>
    <cellStyle name="콤마_ 비목별 월별기술 " xfId="2664"/>
    <cellStyle name="통화 [0]_††††† " xfId="2665"/>
    <cellStyle name="통화_††††† " xfId="2666"/>
    <cellStyle name="표준_ 97년 경영분석(안)" xfId="2667"/>
    <cellStyle name="표줠_Sheet1_1_총괄표 (수출입) (2)" xfId="2668"/>
    <cellStyle name="一般_00Q3902REV.1" xfId="2669"/>
    <cellStyle name="千分位[0]_00Q3902REV.1" xfId="2670"/>
    <cellStyle name="千分位_00Q3902REV.1" xfId="2671"/>
    <cellStyle name="桁区切り [0.00]_BE-BQ" xfId="2672"/>
    <cellStyle name="桁区切り_BE-BQ" xfId="2673"/>
    <cellStyle name="標準_(A1)BOQ " xfId="2674"/>
    <cellStyle name="貨幣 [0]_00Q3902REV.1" xfId="2675"/>
    <cellStyle name="貨幣[0]_BRE" xfId="2676"/>
    <cellStyle name="貨幣_00Q3902REV.1" xfId="2677"/>
    <cellStyle name="通貨 [0.00]_BE-BQ" xfId="2678"/>
    <cellStyle name="通貨_BE-BQ" xfId="2679"/>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1014222</xdr:colOff>
      <xdr:row>2</xdr:row>
      <xdr:rowOff>15240</xdr:rowOff>
    </xdr:from>
    <xdr:to>
      <xdr:col>0</xdr:col>
      <xdr:colOff>2506219</xdr:colOff>
      <xdr:row>2</xdr:row>
      <xdr:rowOff>15240</xdr:rowOff>
    </xdr:to>
    <xdr:sp macro="" textlink="">
      <xdr:nvSpPr>
        <xdr:cNvPr id="4" name="Line 1"/>
        <xdr:cNvSpPr>
          <a:spLocks noChangeShapeType="1"/>
        </xdr:cNvSpPr>
      </xdr:nvSpPr>
      <xdr:spPr bwMode="auto">
        <a:xfrm>
          <a:off x="1014222" y="548640"/>
          <a:ext cx="1491997"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906780</xdr:colOff>
      <xdr:row>2</xdr:row>
      <xdr:rowOff>7620</xdr:rowOff>
    </xdr:from>
    <xdr:to>
      <xdr:col>3</xdr:col>
      <xdr:colOff>548640</xdr:colOff>
      <xdr:row>2</xdr:row>
      <xdr:rowOff>7620</xdr:rowOff>
    </xdr:to>
    <xdr:sp macro="" textlink="">
      <xdr:nvSpPr>
        <xdr:cNvPr id="5" name="Line 2"/>
        <xdr:cNvSpPr>
          <a:spLocks noChangeShapeType="1"/>
        </xdr:cNvSpPr>
      </xdr:nvSpPr>
      <xdr:spPr bwMode="auto">
        <a:xfrm>
          <a:off x="4457700" y="541020"/>
          <a:ext cx="17907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1356360</xdr:colOff>
      <xdr:row>2</xdr:row>
      <xdr:rowOff>7620</xdr:rowOff>
    </xdr:from>
    <xdr:to>
      <xdr:col>1</xdr:col>
      <xdr:colOff>3032760</xdr:colOff>
      <xdr:row>2</xdr:row>
      <xdr:rowOff>7620</xdr:rowOff>
    </xdr:to>
    <xdr:cxnSp macro="">
      <xdr:nvCxnSpPr>
        <xdr:cNvPr id="3" name="Straight Connector 2"/>
        <xdr:cNvCxnSpPr/>
      </xdr:nvCxnSpPr>
      <xdr:spPr>
        <a:xfrm>
          <a:off x="1767840" y="434340"/>
          <a:ext cx="167640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60960</xdr:colOff>
      <xdr:row>2</xdr:row>
      <xdr:rowOff>30480</xdr:rowOff>
    </xdr:from>
    <xdr:to>
      <xdr:col>4</xdr:col>
      <xdr:colOff>868680</xdr:colOff>
      <xdr:row>2</xdr:row>
      <xdr:rowOff>30480</xdr:rowOff>
    </xdr:to>
    <xdr:cxnSp macro="">
      <xdr:nvCxnSpPr>
        <xdr:cNvPr id="5" name="Straight Connector 4"/>
        <xdr:cNvCxnSpPr/>
      </xdr:nvCxnSpPr>
      <xdr:spPr>
        <a:xfrm>
          <a:off x="6278880" y="457200"/>
          <a:ext cx="176784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57496</xdr:colOff>
      <xdr:row>2</xdr:row>
      <xdr:rowOff>20783</xdr:rowOff>
    </xdr:from>
    <xdr:to>
      <xdr:col>8</xdr:col>
      <xdr:colOff>59574</xdr:colOff>
      <xdr:row>2</xdr:row>
      <xdr:rowOff>20783</xdr:rowOff>
    </xdr:to>
    <xdr:cxnSp macro="">
      <xdr:nvCxnSpPr>
        <xdr:cNvPr id="10" name="Straight Connector 9"/>
        <xdr:cNvCxnSpPr/>
      </xdr:nvCxnSpPr>
      <xdr:spPr>
        <a:xfrm>
          <a:off x="6201987" y="464128"/>
          <a:ext cx="162306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221672</xdr:colOff>
      <xdr:row>2</xdr:row>
      <xdr:rowOff>20783</xdr:rowOff>
    </xdr:from>
    <xdr:to>
      <xdr:col>1</xdr:col>
      <xdr:colOff>1801090</xdr:colOff>
      <xdr:row>2</xdr:row>
      <xdr:rowOff>20784</xdr:rowOff>
    </xdr:to>
    <xdr:cxnSp macro="">
      <xdr:nvCxnSpPr>
        <xdr:cNvPr id="11" name="Straight Connector 10"/>
        <xdr:cNvCxnSpPr/>
      </xdr:nvCxnSpPr>
      <xdr:spPr>
        <a:xfrm flipV="1">
          <a:off x="685799" y="464128"/>
          <a:ext cx="1579418" cy="1"/>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365760</xdr:colOff>
      <xdr:row>2</xdr:row>
      <xdr:rowOff>22860</xdr:rowOff>
    </xdr:from>
    <xdr:to>
      <xdr:col>1</xdr:col>
      <xdr:colOff>1714500</xdr:colOff>
      <xdr:row>2</xdr:row>
      <xdr:rowOff>22860</xdr:rowOff>
    </xdr:to>
    <xdr:sp macro="" textlink="">
      <xdr:nvSpPr>
        <xdr:cNvPr id="2" name="Line 1"/>
        <xdr:cNvSpPr>
          <a:spLocks noChangeShapeType="1"/>
        </xdr:cNvSpPr>
      </xdr:nvSpPr>
      <xdr:spPr bwMode="auto">
        <a:xfrm>
          <a:off x="708660" y="464820"/>
          <a:ext cx="134874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30480</xdr:colOff>
      <xdr:row>2</xdr:row>
      <xdr:rowOff>30480</xdr:rowOff>
    </xdr:from>
    <xdr:to>
      <xdr:col>7</xdr:col>
      <xdr:colOff>289560</xdr:colOff>
      <xdr:row>2</xdr:row>
      <xdr:rowOff>30480</xdr:rowOff>
    </xdr:to>
    <xdr:sp macro="" textlink="">
      <xdr:nvSpPr>
        <xdr:cNvPr id="3" name="Line 2"/>
        <xdr:cNvSpPr>
          <a:spLocks noChangeShapeType="1"/>
        </xdr:cNvSpPr>
      </xdr:nvSpPr>
      <xdr:spPr bwMode="auto">
        <a:xfrm flipV="1">
          <a:off x="3733800" y="472440"/>
          <a:ext cx="188214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281940</xdr:colOff>
      <xdr:row>2</xdr:row>
      <xdr:rowOff>30480</xdr:rowOff>
    </xdr:from>
    <xdr:to>
      <xdr:col>2</xdr:col>
      <xdr:colOff>670560</xdr:colOff>
      <xdr:row>2</xdr:row>
      <xdr:rowOff>30480</xdr:rowOff>
    </xdr:to>
    <xdr:cxnSp macro="">
      <xdr:nvCxnSpPr>
        <xdr:cNvPr id="2" name="Straight Connector 1"/>
        <xdr:cNvCxnSpPr/>
      </xdr:nvCxnSpPr>
      <xdr:spPr>
        <a:xfrm>
          <a:off x="601980" y="472440"/>
          <a:ext cx="148590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449580</xdr:colOff>
      <xdr:row>2</xdr:row>
      <xdr:rowOff>22860</xdr:rowOff>
    </xdr:from>
    <xdr:to>
      <xdr:col>13</xdr:col>
      <xdr:colOff>327660</xdr:colOff>
      <xdr:row>2</xdr:row>
      <xdr:rowOff>22860</xdr:rowOff>
    </xdr:to>
    <xdr:cxnSp macro="">
      <xdr:nvCxnSpPr>
        <xdr:cNvPr id="3" name="Straight Connector 2"/>
        <xdr:cNvCxnSpPr/>
      </xdr:nvCxnSpPr>
      <xdr:spPr>
        <a:xfrm>
          <a:off x="6987540" y="464820"/>
          <a:ext cx="191262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472440</xdr:colOff>
      <xdr:row>2</xdr:row>
      <xdr:rowOff>30480</xdr:rowOff>
    </xdr:from>
    <xdr:to>
      <xdr:col>3</xdr:col>
      <xdr:colOff>15240</xdr:colOff>
      <xdr:row>2</xdr:row>
      <xdr:rowOff>30480</xdr:rowOff>
    </xdr:to>
    <xdr:cxnSp macro="">
      <xdr:nvCxnSpPr>
        <xdr:cNvPr id="3" name="Straight Connector 2"/>
        <xdr:cNvCxnSpPr/>
      </xdr:nvCxnSpPr>
      <xdr:spPr>
        <a:xfrm>
          <a:off x="792480" y="472440"/>
          <a:ext cx="173736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640080</xdr:colOff>
      <xdr:row>2</xdr:row>
      <xdr:rowOff>53340</xdr:rowOff>
    </xdr:from>
    <xdr:to>
      <xdr:col>10</xdr:col>
      <xdr:colOff>182880</xdr:colOff>
      <xdr:row>2</xdr:row>
      <xdr:rowOff>53340</xdr:rowOff>
    </xdr:to>
    <xdr:cxnSp macro="">
      <xdr:nvCxnSpPr>
        <xdr:cNvPr id="9" name="Straight Connector 8"/>
        <xdr:cNvCxnSpPr/>
      </xdr:nvCxnSpPr>
      <xdr:spPr>
        <a:xfrm>
          <a:off x="6408420" y="495300"/>
          <a:ext cx="193548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647700</xdr:colOff>
      <xdr:row>2</xdr:row>
      <xdr:rowOff>7620</xdr:rowOff>
    </xdr:from>
    <xdr:to>
      <xdr:col>2</xdr:col>
      <xdr:colOff>739140</xdr:colOff>
      <xdr:row>2</xdr:row>
      <xdr:rowOff>7620</xdr:rowOff>
    </xdr:to>
    <xdr:sp macro="" textlink="">
      <xdr:nvSpPr>
        <xdr:cNvPr id="2" name="Line 1"/>
        <xdr:cNvSpPr>
          <a:spLocks noChangeShapeType="1"/>
        </xdr:cNvSpPr>
      </xdr:nvSpPr>
      <xdr:spPr bwMode="auto">
        <a:xfrm>
          <a:off x="1028700" y="449580"/>
          <a:ext cx="145542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502920</xdr:colOff>
      <xdr:row>2</xdr:row>
      <xdr:rowOff>22860</xdr:rowOff>
    </xdr:from>
    <xdr:to>
      <xdr:col>9</xdr:col>
      <xdr:colOff>510540</xdr:colOff>
      <xdr:row>2</xdr:row>
      <xdr:rowOff>22860</xdr:rowOff>
    </xdr:to>
    <xdr:sp macro="" textlink="">
      <xdr:nvSpPr>
        <xdr:cNvPr id="3" name="Line 2"/>
        <xdr:cNvSpPr>
          <a:spLocks noChangeShapeType="1"/>
        </xdr:cNvSpPr>
      </xdr:nvSpPr>
      <xdr:spPr bwMode="auto">
        <a:xfrm flipV="1">
          <a:off x="6614160" y="464820"/>
          <a:ext cx="183642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1622600</xdr:colOff>
      <xdr:row>2</xdr:row>
      <xdr:rowOff>30480</xdr:rowOff>
    </xdr:from>
    <xdr:to>
      <xdr:col>2</xdr:col>
      <xdr:colOff>107565</xdr:colOff>
      <xdr:row>2</xdr:row>
      <xdr:rowOff>30480</xdr:rowOff>
    </xdr:to>
    <xdr:cxnSp macro="">
      <xdr:nvCxnSpPr>
        <xdr:cNvPr id="2" name="Straight Connector 1"/>
        <xdr:cNvCxnSpPr/>
      </xdr:nvCxnSpPr>
      <xdr:spPr>
        <a:xfrm>
          <a:off x="2196341" y="496645"/>
          <a:ext cx="1766048"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87091</xdr:colOff>
      <xdr:row>2</xdr:row>
      <xdr:rowOff>66404</xdr:rowOff>
    </xdr:from>
    <xdr:to>
      <xdr:col>13</xdr:col>
      <xdr:colOff>261262</xdr:colOff>
      <xdr:row>2</xdr:row>
      <xdr:rowOff>66404</xdr:rowOff>
    </xdr:to>
    <xdr:cxnSp macro="">
      <xdr:nvCxnSpPr>
        <xdr:cNvPr id="3" name="Straight Connector 2"/>
        <xdr:cNvCxnSpPr/>
      </xdr:nvCxnSpPr>
      <xdr:spPr>
        <a:xfrm>
          <a:off x="13639805" y="697775"/>
          <a:ext cx="213360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365760</xdr:colOff>
      <xdr:row>2</xdr:row>
      <xdr:rowOff>22860</xdr:rowOff>
    </xdr:from>
    <xdr:to>
      <xdr:col>1</xdr:col>
      <xdr:colOff>1714500</xdr:colOff>
      <xdr:row>2</xdr:row>
      <xdr:rowOff>22860</xdr:rowOff>
    </xdr:to>
    <xdr:sp macro="" textlink="">
      <xdr:nvSpPr>
        <xdr:cNvPr id="2" name="Line 1"/>
        <xdr:cNvSpPr>
          <a:spLocks noChangeShapeType="1"/>
        </xdr:cNvSpPr>
      </xdr:nvSpPr>
      <xdr:spPr bwMode="auto">
        <a:xfrm>
          <a:off x="708660" y="464820"/>
          <a:ext cx="134874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63138</xdr:colOff>
      <xdr:row>2</xdr:row>
      <xdr:rowOff>30480</xdr:rowOff>
    </xdr:from>
    <xdr:to>
      <xdr:col>6</xdr:col>
      <xdr:colOff>468087</xdr:colOff>
      <xdr:row>2</xdr:row>
      <xdr:rowOff>30480</xdr:rowOff>
    </xdr:to>
    <xdr:sp macro="" textlink="">
      <xdr:nvSpPr>
        <xdr:cNvPr id="3" name="Line 2"/>
        <xdr:cNvSpPr>
          <a:spLocks noChangeShapeType="1"/>
        </xdr:cNvSpPr>
      </xdr:nvSpPr>
      <xdr:spPr bwMode="auto">
        <a:xfrm flipV="1">
          <a:off x="5527767" y="552994"/>
          <a:ext cx="2364377"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MGT-DRT\MGT-IMPR\MGT-SC@\BA0397\INSULT'N\INS\ASK\PIPE-03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PE-03E"/>
      <sheetName val="Sheet1"/>
      <sheetName val="Sheet2"/>
      <sheetName val="Sheet3"/>
      <sheetName val="Sheet4"/>
      <sheetName val="Sheet5"/>
      <sheetName val="Sheet6"/>
      <sheetName val="Sheet7"/>
      <sheetName val="Sheet8"/>
      <sheetName val="Sheet9"/>
      <sheetName val="Sheet10"/>
      <sheetName val="Sheet11"/>
      <sheetName val="Sheet12"/>
      <sheetName val="LUAN CHUYEN"/>
      <sheetName val="KE QUY"/>
      <sheetName val="CPC"/>
      <sheetName val="LUONGGIAN TIEP"/>
      <sheetName val="CLUONG"/>
      <sheetName val="VAY VON"/>
      <sheetName val="O.THAO"/>
      <sheetName val="Q.TRUNG"/>
      <sheetName val="THUY"/>
      <sheetName val="Y.THANH"/>
      <sheetName val="621"/>
      <sheetName val="333"/>
      <sheetName val="627"/>
      <sheetName val="TTLUONG"/>
      <sheetName val="Chart1"/>
      <sheetName val="Interim payment"/>
      <sheetName val="Letter"/>
      <sheetName val="Bid Sum"/>
      <sheetName val="Item B"/>
      <sheetName val="Dg A"/>
      <sheetName val="Dg B&amp;C"/>
      <sheetName val="Rates&amp;Prices"/>
      <sheetName val="Material at site"/>
      <sheetName val="XL4Poppy"/>
      <sheetName val="Gia VL"/>
      <sheetName val="Bang gia ca may"/>
      <sheetName val="Bang luong CB"/>
      <sheetName val="Bang P.tich CT"/>
      <sheetName val="D.toan chi tiet"/>
      <sheetName val="Bang TH Dtoan"/>
      <sheetName val="XXXXXXXX"/>
      <sheetName val="Van chuyen"/>
      <sheetName val="THKP (2)"/>
      <sheetName val="THKP"/>
      <sheetName val="T.Bi"/>
      <sheetName val="Thiet ke"/>
      <sheetName val="CT"/>
      <sheetName val="K.luong"/>
      <sheetName val="TT L2"/>
      <sheetName val="TT L1"/>
      <sheetName val="Thue Ngoai"/>
      <sheetName val="KLHT"/>
      <sheetName val="KL XL2000"/>
      <sheetName val="KLXL2001"/>
      <sheetName val="THKP2001"/>
      <sheetName val="KLphanbo"/>
      <sheetName val="Chiet tinh"/>
      <sheetName val="KH"/>
      <sheetName val="DM"/>
      <sheetName val="DD&amp;TV"/>
      <sheetName val="CDSL"/>
      <sheetName val="PTSL"/>
      <sheetName val="THCP"/>
      <sheetName val="VT"/>
      <sheetName val="NL"/>
      <sheetName val="SoSanh"/>
      <sheetName val="QTVT"/>
      <sheetName val="QTNC"/>
      <sheetName val="BC_KKTSCD"/>
      <sheetName val="Chitiet"/>
      <sheetName val="Sheet2 (2)"/>
      <sheetName val="Mau_BC_KKTSCD"/>
      <sheetName val="Chi tiet - Dv lap"/>
      <sheetName val="TH KHTC"/>
      <sheetName val="000"/>
      <sheetName val="00000000"/>
      <sheetName val="MD"/>
      <sheetName val="ND"/>
      <sheetName val="CONG"/>
      <sheetName val="DGCT"/>
      <sheetName val="BCC (2)"/>
      <sheetName val="Bao cao"/>
      <sheetName val="Bao cao 2"/>
      <sheetName val="BC3"/>
      <sheetName val="THKL"/>
      <sheetName val="Khoi luong"/>
      <sheetName val="Khoi luong mat"/>
      <sheetName val="Bang ke"/>
      <sheetName val="KLCL"/>
      <sheetName val="T.HopKL"/>
      <sheetName val="S.Luong"/>
      <sheetName val="PTCP2"/>
      <sheetName val="CPBVTC2"/>
      <sheetName val="D.Dap"/>
      <sheetName val="Q.Toan"/>
      <sheetName val="NCong"/>
      <sheetName val="Phan tich chi phi"/>
      <sheetName val="Chi phi nen theo BVTC"/>
      <sheetName val="CPTBVTC3"/>
      <sheetName val="nhan cong phu"/>
      <sheetName val="nhan cong Hung"/>
      <sheetName val="Nhan cong"/>
      <sheetName val="CCD2"/>
      <sheetName val="BCC"/>
      <sheetName val="Doi2"/>
      <sheetName val="Khoi luong nen theo BVTC"/>
      <sheetName val="116(300)"/>
      <sheetName val="116(200)"/>
      <sheetName val="116(150)"/>
      <sheetName val="DTHH"/>
      <sheetName val="Bang1"/>
      <sheetName val="TAI TRONG"/>
      <sheetName val="NOI LUC"/>
      <sheetName val="TINH DUYET THTT CHINH"/>
      <sheetName val="TDUYET THTT PHU"/>
      <sheetName val="TINH DAO DONG VA DO VONG"/>
      <sheetName val="TINH NEO"/>
      <sheetName val="KH 2003 (moi max)"/>
      <sheetName val="372+132-181"/>
      <sheetName val="372+00-025-T"/>
      <sheetName val="371+920-1000-T"/>
      <sheetName val="371-340-386"/>
      <sheetName val="371+036-175"/>
      <sheetName val="371+920-1000-P"/>
      <sheetName val="371+650-800"/>
      <sheetName val="371+340-386"/>
      <sheetName val="371+00-150"/>
      <sheetName val="370+625-720"/>
      <sheetName val="370+402-550"/>
      <sheetName val="370+227-300"/>
      <sheetName val="370+00-10"/>
      <sheetName val="370+933-1000"/>
      <sheetName val="370+421-550"/>
      <sheetName val="370+246-280"/>
      <sheetName val="370+135-160"/>
      <sheetName val="369+700-730"/>
      <sheetName val="369+592-700"/>
      <sheetName val="369+400-542"/>
      <sheetName val="369+940-008"/>
      <sheetName val="369+800-908"/>
      <sheetName val="369+606-722"/>
      <sheetName val="369+411-526"/>
      <sheetName val="368+517-580"/>
      <sheetName val="368+822-900"/>
      <sheetName val="368+530-687"/>
      <sheetName val="368+00-25"/>
      <sheetName val="369+"/>
      <sheetName val="AC PC"/>
      <sheetName val="LT"/>
      <sheetName val="LP"/>
      <sheetName val="Dao-P"/>
      <sheetName val="AC66-436"/>
      <sheetName val="Dao-T"/>
      <sheetName val="1"/>
      <sheetName val="Dong Dau"/>
      <sheetName val="Dong Dau (2)"/>
      <sheetName val="Sau dong"/>
      <sheetName val="Ma xa"/>
      <sheetName val="My dinh"/>
      <sheetName val="Tong cong"/>
      <sheetName val="VL"/>
      <sheetName val="CTXD"/>
      <sheetName val=".."/>
      <sheetName val="CTDN"/>
      <sheetName val="san vuon"/>
      <sheetName val="khu phu tro"/>
      <sheetName val="TH"/>
      <sheetName val="Phu luc"/>
      <sheetName val="Gia trÞ"/>
      <sheetName val="Chart2"/>
      <sheetName val="CT Duong"/>
      <sheetName val="Bia"/>
      <sheetName val="D.gia"/>
      <sheetName val="T.hop"/>
      <sheetName val="Khoan"/>
      <sheetName val="CtP.tro"/>
      <sheetName val="Nha moi"/>
      <sheetName val="NamBanThach"/>
      <sheetName val="KhoanDuong"/>
      <sheetName val="DeNghiDuong"/>
      <sheetName val="TT-BDH-B1"/>
      <sheetName val="TT-T.Tron So 2"/>
      <sheetName val="TT-Doi6-Dot-1"/>
      <sheetName val="ChietTinh"/>
      <sheetName val="Ct.Dam "/>
      <sheetName val="Ct.Duoi"/>
      <sheetName val="Ct.Tren"/>
      <sheetName val="CtVKdam"/>
      <sheetName val="asphal"/>
      <sheetName val="Gvua"/>
      <sheetName val="D.giaMay"/>
      <sheetName val="10000000"/>
      <sheetName val="Bang VL"/>
      <sheetName val="VL(No V-c)"/>
      <sheetName val="He so"/>
      <sheetName val="PL Vua"/>
      <sheetName val="Chitieu-dam cac loai"/>
      <sheetName val="DG Dam"/>
      <sheetName val="DG chung"/>
      <sheetName val="DGdg"/>
      <sheetName val="VL-dac chung"/>
      <sheetName val="CocKN1m"/>
      <sheetName val="Coc40x40cm"/>
      <sheetName val="CT 1md &amp; dau cong"/>
      <sheetName val="Tong hop"/>
      <sheetName val="CT cong"/>
      <sheetName val="dg cong"/>
      <sheetName val="26+180-400.2"/>
      <sheetName val="26+180.Sub1"/>
      <sheetName val="26+180.Sub4"/>
      <sheetName val="26+180-400.5(k95)"/>
      <sheetName val="26+400-620.3(k95)"/>
      <sheetName val="26+400-640.1(k95)"/>
      <sheetName val="26+960-27+150.9"/>
      <sheetName val="26+960-27+150.10"/>
      <sheetName val="26+960-27+150.11"/>
      <sheetName val="26+960-27+150.12"/>
      <sheetName val="26+960-27+150.5(k95)"/>
      <sheetName val="26+960-27+150.4(k95)"/>
      <sheetName val="26+960-27+150.1(k95)"/>
      <sheetName val="27+500-700.5(k95)"/>
      <sheetName val="27+500-700.4(k95)"/>
      <sheetName val="27+500-700.3(k95)"/>
      <sheetName val="27+500-700.1(k95)"/>
      <sheetName val="27+740-920.3(k95)"/>
      <sheetName val="27+740-920.21"/>
      <sheetName val="27+920-28+040.6,7"/>
      <sheetName val="27+920-28+040,8,9"/>
      <sheetName val="27+920-28+040.10"/>
      <sheetName val="27+920-28+040,11"/>
      <sheetName val="27+920-28+160.Su3"/>
      <sheetName val="28+160-28+420,17Top"/>
      <sheetName val="28+160-28+420.5K95"/>
      <sheetName val="28+430-657.7"/>
      <sheetName val="Km28+430-657.8"/>
      <sheetName val="28+430-657.9"/>
      <sheetName val="28+430-667.10"/>
      <sheetName val="28+430-657.11"/>
      <sheetName val="28+430-657.4k95"/>
      <sheetName val="28+500-657.18"/>
      <sheetName val="28+520-657.19"/>
      <sheetName val="be tong"/>
      <sheetName val="Thep"/>
      <sheetName val="Tong hop thep"/>
      <sheetName val="Thuyet minh"/>
      <sheetName val="CQ-HQ"/>
      <sheetName val="Km0-Km1"/>
      <sheetName val="Km1-Km2"/>
      <sheetName val="BU CTPH"/>
      <sheetName val="CTPH"/>
      <sheetName val="BU tran3+360.22"/>
      <sheetName val="Tran3+360.22"/>
      <sheetName val="BU tran2+386.4"/>
      <sheetName val="Tran2+386.4"/>
      <sheetName val="Bu4-5"/>
      <sheetName val="DTcong 4-5"/>
      <sheetName val="BU3-4"/>
      <sheetName val="dtcong3-4"/>
      <sheetName val="bu2-3"/>
      <sheetName val="dtcong2-3"/>
      <sheetName val="Bu 1-2"/>
      <sheetName val="dtcong1-2"/>
      <sheetName val="bu0-1"/>
      <sheetName val="dtcong0-1"/>
      <sheetName val="KLc1"/>
      <sheetName val="klcong"/>
      <sheetName val="Bu 12-13"/>
      <sheetName val="DTcong 12-13"/>
      <sheetName val="BU13-13+"/>
      <sheetName val="DT cong13-13+"/>
      <sheetName val="BU- nhanh"/>
      <sheetName val="Bunh1-2"/>
      <sheetName val="dtcong nh1-2"/>
      <sheetName val="BUnh0-1"/>
      <sheetName val="dtcong nh0-1"/>
      <sheetName val="BU5-6"/>
      <sheetName val="DTcong5-6"/>
      <sheetName val="BU6-7"/>
      <sheetName val="DTcong6-7"/>
      <sheetName val="BU7-8"/>
      <sheetName val="DTcong7-8"/>
      <sheetName val="BU8-9"/>
      <sheetName val="DTcong8-9"/>
      <sheetName val="BU9-10"/>
      <sheetName val="DTcong9-10"/>
      <sheetName val="BU10-11"/>
      <sheetName val="DTcong10-11"/>
      <sheetName val="BU 11-12"/>
      <sheetName val="DTcong 11-12"/>
      <sheetName val="Mnh1-2+80"/>
      <sheetName val="Pr- CC"/>
      <sheetName val="Nnh1-2+80"/>
      <sheetName val="Mnh0-1"/>
      <sheetName val="Nnh0-1"/>
      <sheetName val="MD13-13+334"/>
      <sheetName val="ND13-13+334"/>
      <sheetName val="BU-TK"/>
      <sheetName val="MD12-13"/>
      <sheetName val="ND12-13"/>
      <sheetName val="MD11-12"/>
      <sheetName val="ND11-12"/>
      <sheetName val="MD10-11"/>
      <sheetName val="ND10-11"/>
      <sheetName val="MD9-10"/>
      <sheetName val="ND9-10"/>
      <sheetName val="MD8-9"/>
      <sheetName val="ND8-9"/>
      <sheetName val="MD7-8"/>
      <sheetName val="ND7-8"/>
      <sheetName val="MD6-7"/>
      <sheetName val="ND6-7"/>
      <sheetName val="MD5-6"/>
      <sheetName val="ND5-6"/>
      <sheetName val="MD4-5"/>
      <sheetName val="ND4-5"/>
      <sheetName val="MD 3-4"/>
      <sheetName val="ND 3-4"/>
      <sheetName val="MD2-3"/>
      <sheetName val="ND2-3"/>
      <sheetName val="MD 1-2"/>
      <sheetName val="ND 1-2"/>
      <sheetName val="MD 0-1"/>
      <sheetName val="ND 0-1"/>
      <sheetName val="km11-12"/>
      <sheetName val="km10-11"/>
      <sheetName val="KLN"/>
      <sheetName val="KL tong"/>
      <sheetName val="PTCT"/>
      <sheetName val="CDghino"/>
      <sheetName val="Tonghop"/>
      <sheetName val="TH (T1-6)"/>
      <sheetName val="ThueTB"/>
      <sheetName val="SCD5"/>
      <sheetName val=" NL"/>
      <sheetName val="CPVL-CPM"/>
      <sheetName val="PTVL"/>
      <sheetName val="CD1"/>
      <sheetName val=" NL (2)"/>
      <sheetName val="CDTHCT"/>
      <sheetName val="CDTHCT (3)"/>
      <sheetName val="thkl (2)"/>
      <sheetName val="kht8"/>
      <sheetName val="long tec"/>
      <sheetName val="nlongt"/>
      <sheetName val="tuanb"/>
      <sheetName val="ntuanb"/>
      <sheetName val="nbinh"/>
      <sheetName val="nque"/>
      <sheetName val="ntien"/>
      <sheetName val="ntuanH"/>
      <sheetName val="nmuoi"/>
      <sheetName val="nnghia"/>
      <sheetName val="ntuanM"/>
      <sheetName val="nthi"/>
      <sheetName val="nchung"/>
      <sheetName val="nanh"/>
      <sheetName val="nthang"/>
      <sheetName val="nnguyen"/>
      <sheetName val="ntuc"/>
      <sheetName val="nngan"/>
      <sheetName val="nloi"/>
      <sheetName val="nphuock"/>
      <sheetName val="nphuoch"/>
      <sheetName val="nsonpd"/>
      <sheetName val="nphuock04"/>
      <sheetName val="nphuoch04"/>
      <sheetName val="nphuocpd04"/>
      <sheetName val="nphuocd04"/>
      <sheetName val="nphuoctr04"/>
      <sheetName val="nphuocb04"/>
      <sheetName val="phong"/>
      <sheetName val="Congty"/>
      <sheetName val="VPPN"/>
      <sheetName val="XN74"/>
      <sheetName val="XN54"/>
      <sheetName val="XN33"/>
      <sheetName val="NK96"/>
      <sheetName val="XL4Test5"/>
      <sheetName val="KH12"/>
      <sheetName val="CN12"/>
      <sheetName val="HD12"/>
      <sheetName val="KH1"/>
      <sheetName val="cd viaK0-T6"/>
      <sheetName val="cdvia T6-Tc24"/>
      <sheetName val="cdvia Tc24-T46"/>
      <sheetName val="cdbtnL2ko-k0+361"/>
      <sheetName val="cd btnL2k0+361-T19"/>
      <sheetName val="01"/>
      <sheetName val="02"/>
      <sheetName val="03"/>
      <sheetName val="04"/>
      <sheetName val="05"/>
      <sheetName val="Sheet13"/>
      <sheetName val="Sheet14"/>
      <sheetName val="Sheet15"/>
      <sheetName val="Sheet16"/>
      <sheetName val="Sheet17"/>
      <sheetName val="Sheet18"/>
      <sheetName val="Sheet19"/>
      <sheetName val="Sheet20"/>
      <sheetName val="K249 K98"/>
      <sheetName val="K249 K98 (2)"/>
      <sheetName val="K251 K98"/>
      <sheetName val="K251 SBase"/>
      <sheetName val="K251 AC"/>
      <sheetName val="K252 K98"/>
      <sheetName val="K252 SBase"/>
      <sheetName val="K252 AC"/>
      <sheetName val="K253"/>
      <sheetName val="K253 K98"/>
      <sheetName val="K253 Subbase"/>
      <sheetName val="K253 Base "/>
      <sheetName val="K253 SBase"/>
      <sheetName val="K253 AC"/>
      <sheetName val="K255"/>
      <sheetName val="K255 SBase"/>
      <sheetName val="K259"/>
      <sheetName val="K259 K98"/>
      <sheetName val="K259 Subbase"/>
      <sheetName val="K259 Base "/>
      <sheetName val="K259 AC"/>
      <sheetName val="K260"/>
      <sheetName val="K260 K98"/>
      <sheetName val="K260 Subbase"/>
      <sheetName val="K260 Base"/>
      <sheetName val="K260 AC"/>
      <sheetName val="K261"/>
      <sheetName val="K261 K98"/>
      <sheetName val="K261 Base"/>
      <sheetName val="K261 AC"/>
      <sheetName val="CHIT"/>
      <sheetName val="THXH"/>
      <sheetName val="BHXH"/>
      <sheetName val="tong hop thanh toan thue"/>
      <sheetName val="bang ke nop thue"/>
      <sheetName val="Tonh hop chi phi"/>
      <sheetName val="BK chi phi"/>
      <sheetName val="KTra DS va thue GTGT"/>
      <sheetName val="Kiãøm tra DS thue GTGT"/>
      <sheetName val="XUAT(gia von)"/>
      <sheetName val="nhap"/>
      <sheetName val="Xuat (gia ban)"/>
      <sheetName val="Dchinh TH N-X-T"/>
      <sheetName val="Tong hop N-X-T"/>
      <sheetName val="thue TH"/>
      <sheetName val="tong hop 2001"/>
      <sheetName val="qUYET TOAN THUE"/>
      <sheetName val="N-X-T=L"/>
      <sheetName val="DT"/>
      <sheetName val="THND"/>
      <sheetName val="THMD"/>
      <sheetName val="Phtro1"/>
      <sheetName val="DTKS1"/>
      <sheetName val="CT1m"/>
      <sheetName val="THCT"/>
      <sheetName val="cap cho cac DT"/>
      <sheetName val="Ung - hoan"/>
      <sheetName val="CP may"/>
      <sheetName val="SS"/>
      <sheetName val="NVL"/>
      <sheetName val="Thep "/>
      <sheetName val="Chi tiet Khoi luong"/>
      <sheetName val="TH khoi luong"/>
      <sheetName val="Chiet tinh vat lieu "/>
      <sheetName val="TH KL VL"/>
      <sheetName val="Quang Tri"/>
      <sheetName val="TTHue"/>
      <sheetName val="Da Nang"/>
      <sheetName val="Quang Nam"/>
      <sheetName val="Quang Ngai"/>
      <sheetName val="TH DH-QN"/>
      <sheetName val="KP HD"/>
      <sheetName val="DB HD"/>
      <sheetName val="THDGK"/>
      <sheetName val="THDGTT"/>
      <sheetName val="Cong hop"/>
      <sheetName val="nt+dd+cl"/>
      <sheetName val="kc+conlaiql"/>
      <sheetName val="kc+clai(107)"/>
      <sheetName val="duong(107)"/>
      <sheetName val="qui1"/>
      <sheetName val="1,3-30,4"/>
      <sheetName val="kldukien"/>
      <sheetName val="kldukien (107)"/>
      <sheetName val="thang4"/>
      <sheetName val="qui1 (2)"/>
      <sheetName val="Caodo"/>
      <sheetName val="Dat"/>
      <sheetName val="KL-CTTK"/>
      <sheetName val="BTH"/>
      <sheetName val="TM"/>
      <sheetName val="BU-gian"/>
      <sheetName val="Bu-Ha"/>
      <sheetName val="PTVT"/>
      <sheetName val="Gia DAN"/>
      <sheetName val="Dan"/>
      <sheetName val="Cuoc"/>
      <sheetName val="Bugia"/>
      <sheetName val="KL57"/>
      <sheetName val="Ke"/>
      <sheetName val="KLTong hop"/>
      <sheetName val="Lan can"/>
      <sheetName val="Ranh doc (2)"/>
      <sheetName val="Ranh doc"/>
      <sheetName val="Coc tieu"/>
      <sheetName val="Bien bao"/>
      <sheetName val="Nan tuyen"/>
      <sheetName val="Lan 1"/>
      <sheetName val="Lan  2"/>
      <sheetName val="Lan 3"/>
      <sheetName val="Gia tri"/>
      <sheetName val="Lan 5"/>
      <sheetName val="DS them luong qui 4-2002"/>
      <sheetName val="Phuc loi 2-9-02"/>
      <sheetName val="PCLB-2002"/>
      <sheetName val="Thuong nhan dip 21-12-02"/>
      <sheetName val="Thuong dip nhan danh hieu AHL§"/>
      <sheetName val="Thang luong thu 13 nam 2002"/>
      <sheetName val="Luong SX# dip Tet Qui Mui(dong)"/>
      <sheetName val="dutoan1"/>
      <sheetName val="Anhtoan"/>
      <sheetName val="dutoan2"/>
      <sheetName val="vat tu"/>
      <sheetName val="Dc Dau"/>
      <sheetName val=" o to Hien 8"/>
      <sheetName val=" o to Hien9"/>
      <sheetName val=" o to Hien10"/>
      <sheetName val=" o to Hien11"/>
      <sheetName val=" o to Hien12)"/>
      <sheetName val=" o to Hien1"/>
      <sheetName val=" o to Hien2"/>
      <sheetName val=" o to Hien3"/>
      <sheetName val=" o to Hien4"/>
      <sheetName val=" o to Hien5"/>
      <sheetName val=" o to Phong 8"/>
      <sheetName val=" o to Phong9"/>
      <sheetName val=" o to Phong10"/>
      <sheetName val=" o to Phong11"/>
      <sheetName val=" o to Phong12)"/>
      <sheetName val=" o to Phong1"/>
      <sheetName val=" o to Phong2"/>
      <sheetName val=" o to Phong3"/>
      <sheetName val=" o to Phong4"/>
      <sheetName val=" o to Phong5"/>
      <sheetName val=" o to Dung 8 "/>
      <sheetName val=" D tt dau8"/>
      <sheetName val=" o to Dung 9"/>
      <sheetName val=" D9 tt dau"/>
      <sheetName val=" D10 tt dau"/>
      <sheetName val=" o to Dung 10"/>
      <sheetName val=" o to Dung 11"/>
      <sheetName val=" o to Dung 12)"/>
      <sheetName val=" o to Dung 1"/>
      <sheetName val=" o to Dung2"/>
      <sheetName val=" o to Dung3"/>
      <sheetName val=" o to Dung4"/>
      <sheetName val=" o totrongT10-12"/>
      <sheetName val=" o totrongT2"/>
      <sheetName val=" o totrungT10-12"/>
      <sheetName val=" o toMinhT10-12 "/>
      <sheetName val=" o toMinhT2"/>
      <sheetName val=" o toTrieuT10-12  "/>
      <sheetName val="Luong 8 SP"/>
      <sheetName val="Luong 9 SP "/>
      <sheetName val="Luong 10 SP "/>
      <sheetName val="Luong 11 SP "/>
      <sheetName val="Luong 12 SP"/>
      <sheetName val="Luong 1 SP1"/>
      <sheetName val="Luong 2 SP2"/>
      <sheetName val="Luong 3 SP3"/>
      <sheetName val="Luong 4 SP4"/>
      <sheetName val="Luong 4 SP5"/>
      <sheetName val="BTTTLT8"/>
      <sheetName val="BTTTLT9"/>
      <sheetName val="BTTTLT10"/>
      <sheetName val="BTTTLT11"/>
      <sheetName val="BTTTLT12"/>
      <sheetName val="BTTTLT1"/>
      <sheetName val="BTTTLT2"/>
      <sheetName val="BTTTLT3"/>
      <sheetName val="BTTTLT4"/>
      <sheetName val="BTTTLT5"/>
      <sheetName val="tscd"/>
      <sheetName val="sent to"/>
      <sheetName val="KL VL"/>
      <sheetName val="KHCTiet"/>
      <sheetName val="QT 9-6"/>
      <sheetName val="Thuong luu HB"/>
      <sheetName val="QT03"/>
      <sheetName val="QT"/>
      <sheetName val="PTmay"/>
      <sheetName val="KK"/>
      <sheetName val="QT Ky T"/>
      <sheetName val="BCKT"/>
      <sheetName val="bc vt TON BAI"/>
      <sheetName val="XXXXXXX0"/>
      <sheetName val="phan tich DG"/>
      <sheetName val="gia vat lieu"/>
      <sheetName val="gia xe may"/>
      <sheetName val="gia nhan cong"/>
      <sheetName val="Q1-02"/>
      <sheetName val="Q2-02"/>
      <sheetName val="Q3-02"/>
      <sheetName val="9"/>
      <sheetName val="10"/>
      <sheetName val="cong Q2"/>
      <sheetName val="T.U luong Q1"/>
      <sheetName val="T.U luong Q2"/>
      <sheetName val="T.U luong Q3"/>
      <sheetName val="KM"/>
      <sheetName val="KHOANMUC"/>
      <sheetName val="CPQL"/>
      <sheetName val="SANLUONG"/>
      <sheetName val="SSCP-SL"/>
      <sheetName val="CPSX"/>
      <sheetName val="KQKD"/>
      <sheetName val="CDSL (2)"/>
      <sheetName val="00000001"/>
      <sheetName val="00000002"/>
      <sheetName val="00000003"/>
      <sheetName val="00000004"/>
      <sheetName val="Xep hang 201"/>
      <sheetName val="toan Cty"/>
      <sheetName val="Cong ty"/>
      <sheetName val="XN 2"/>
      <sheetName val="XN ong CHi"/>
      <sheetName val="N XDCT&amp; XKLD"/>
      <sheetName val="CN HCM"/>
      <sheetName val="HITECO"/>
      <sheetName val="TT XKLD(Nhan)"/>
      <sheetName val="Ong Hong"/>
      <sheetName val="CN hung yen"/>
      <sheetName val="Dong nai"/>
      <sheetName val="LUU1704"/>
      <sheetName val="Phu luc HD"/>
      <sheetName val="Gia du thau"/>
      <sheetName val="PTDG"/>
      <sheetName val="Ca xe"/>
      <sheetName val="CDTHU CHI T1"/>
      <sheetName val="THUCHI 2"/>
      <sheetName val="THU CHI3"/>
      <sheetName val="THU CHI 4"/>
      <sheetName val="THU CHI5"/>
      <sheetName val="THU CHI 6"/>
      <sheetName val="TU CHI 7"/>
      <sheetName val="THU CHI9"/>
      <sheetName val="THU CHI 8"/>
      <sheetName val="THU CHI 10"/>
      <sheetName val="THU CHI 11"/>
      <sheetName val="THU CHI 12"/>
      <sheetName val="binh do"/>
      <sheetName val="cot lieu"/>
      <sheetName val="van khuon"/>
      <sheetName val="CT BT"/>
      <sheetName val="lay mau"/>
      <sheetName val="mat ngoai goi"/>
      <sheetName val="coc tram-bt"/>
      <sheetName val="Tien ung"/>
      <sheetName val="phi luong3"/>
      <sheetName val="Quyet toan"/>
      <sheetName val="Thu hoi"/>
      <sheetName val="Lai vay"/>
      <sheetName val="Tien vay"/>
      <sheetName val="Cong no"/>
      <sheetName val="Cop pha"/>
      <sheetName val="20000000"/>
      <sheetName val="THDT"/>
      <sheetName val="DM-Goc"/>
      <sheetName val="Gia-CT"/>
      <sheetName val="PTCP"/>
      <sheetName val="cphoi"/>
      <sheetName val="T1(T1)04"/>
      <sheetName val="KH-2001"/>
      <sheetName val="KH-2002"/>
      <sheetName val="KH-2003"/>
      <sheetName val="DGTL"/>
      <sheetName val="®¬ngi¸"/>
      <sheetName val="dongle"/>
      <sheetName val="XE DAU"/>
      <sheetName val="XE XANG"/>
      <sheetName val="CT xa"/>
      <sheetName val="TLGC"/>
      <sheetName val="BL"/>
      <sheetName val="Thang 12"/>
      <sheetName val="Thang 1"/>
      <sheetName val="moi"/>
      <sheetName val="Thang 12 (2)"/>
      <sheetName val="Thang 01"/>
      <sheetName val="clvl"/>
      <sheetName val="Chenh lech"/>
      <sheetName val="Kinh phí"/>
      <sheetName val="TH mau moi tu T10"/>
      <sheetName val="Tong hop Quy IV"/>
      <sheetName val="Tong Thu"/>
      <sheetName val="Tong Chi"/>
      <sheetName val="Truong hoc"/>
      <sheetName val="Cty CP"/>
      <sheetName val="G.thau 3B"/>
      <sheetName val="T.Hop Thu-chi"/>
      <sheetName val="KL Tram Cty"/>
      <sheetName val="Gam may Cty"/>
      <sheetName val="KL tram KH"/>
      <sheetName val="Gam may KH"/>
      <sheetName val="Cach dien"/>
      <sheetName val="Mang tai"/>
      <sheetName val="tc"/>
    </sheetNames>
    <definedNames>
      <definedName name="DataFilter"/>
      <definedName name="DataSort"/>
      <definedName name="GoBack" sheetId="1"/>
    </definedNames>
    <sheetDataSet>
      <sheetData sheetId="0" refreshError="1"/>
      <sheetData sheetId="1"/>
      <sheetData sheetId="2"/>
      <sheetData sheetId="3"/>
      <sheetData sheetId="4"/>
      <sheetData sheetId="5"/>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sheetData sheetId="28"/>
      <sheetData sheetId="29"/>
      <sheetData sheetId="30"/>
      <sheetData sheetId="31"/>
      <sheetData sheetId="32"/>
      <sheetData sheetId="33"/>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refreshError="1"/>
      <sheetData sheetId="79" refreshError="1"/>
      <sheetData sheetId="80" refreshError="1"/>
      <sheetData sheetId="81" refreshError="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refreshError="1"/>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refreshError="1"/>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refreshError="1"/>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sheetData sheetId="476"/>
      <sheetData sheetId="477"/>
      <sheetData sheetId="478"/>
      <sheetData sheetId="479"/>
      <sheetData sheetId="480"/>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sheetData sheetId="563"/>
      <sheetData sheetId="564"/>
      <sheetData sheetId="565"/>
      <sheetData sheetId="566"/>
      <sheetData sheetId="567"/>
      <sheetData sheetId="568"/>
      <sheetData sheetId="569"/>
      <sheetData sheetId="570"/>
      <sheetData sheetId="571"/>
      <sheetData sheetId="572"/>
      <sheetData sheetId="573"/>
      <sheetData sheetId="574"/>
      <sheetData sheetId="575"/>
      <sheetData sheetId="576"/>
      <sheetData sheetId="577"/>
      <sheetData sheetId="578"/>
      <sheetData sheetId="579"/>
      <sheetData sheetId="580"/>
      <sheetData sheetId="581"/>
      <sheetData sheetId="582"/>
      <sheetData sheetId="583"/>
      <sheetData sheetId="584"/>
      <sheetData sheetId="585"/>
      <sheetData sheetId="586"/>
      <sheetData sheetId="587"/>
      <sheetData sheetId="588"/>
      <sheetData sheetId="589"/>
      <sheetData sheetId="590"/>
      <sheetData sheetId="591"/>
      <sheetData sheetId="592"/>
      <sheetData sheetId="593"/>
      <sheetData sheetId="594"/>
      <sheetData sheetId="595"/>
      <sheetData sheetId="596"/>
      <sheetData sheetId="597"/>
      <sheetData sheetId="598"/>
      <sheetData sheetId="599"/>
      <sheetData sheetId="600"/>
      <sheetData sheetId="601"/>
      <sheetData sheetId="602"/>
      <sheetData sheetId="603"/>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sheetData sheetId="622"/>
      <sheetData sheetId="623"/>
      <sheetData sheetId="624"/>
      <sheetData sheetId="625"/>
      <sheetData sheetId="626"/>
      <sheetData sheetId="627"/>
      <sheetData sheetId="628"/>
      <sheetData sheetId="629"/>
      <sheetData sheetId="630"/>
      <sheetData sheetId="631"/>
      <sheetData sheetId="632"/>
      <sheetData sheetId="633"/>
      <sheetData sheetId="634"/>
      <sheetData sheetId="635"/>
      <sheetData sheetId="636"/>
      <sheetData sheetId="637"/>
      <sheetData sheetId="638"/>
      <sheetData sheetId="639"/>
      <sheetData sheetId="640"/>
      <sheetData sheetId="641"/>
      <sheetData sheetId="642"/>
      <sheetData sheetId="643"/>
      <sheetData sheetId="644"/>
      <sheetData sheetId="645"/>
      <sheetData sheetId="646"/>
      <sheetData sheetId="647"/>
      <sheetData sheetId="648"/>
      <sheetData sheetId="649"/>
      <sheetData sheetId="650"/>
      <sheetData sheetId="651"/>
      <sheetData sheetId="652"/>
      <sheetData sheetId="653"/>
      <sheetData sheetId="654"/>
      <sheetData sheetId="655"/>
      <sheetData sheetId="656"/>
      <sheetData sheetId="657"/>
      <sheetData sheetId="658"/>
      <sheetData sheetId="659"/>
      <sheetData sheetId="660"/>
      <sheetData sheetId="661"/>
      <sheetData sheetId="662"/>
      <sheetData sheetId="663"/>
      <sheetData sheetId="664"/>
      <sheetData sheetId="665"/>
      <sheetData sheetId="666"/>
      <sheetData sheetId="667"/>
      <sheetData sheetId="668"/>
      <sheetData sheetId="669"/>
      <sheetData sheetId="670"/>
      <sheetData sheetId="671"/>
      <sheetData sheetId="672"/>
      <sheetData sheetId="673"/>
      <sheetData sheetId="674"/>
      <sheetData sheetId="675"/>
      <sheetData sheetId="676"/>
      <sheetData sheetId="677"/>
      <sheetData sheetId="678"/>
      <sheetData sheetId="679"/>
      <sheetData sheetId="680"/>
      <sheetData sheetId="681"/>
      <sheetData sheetId="682"/>
      <sheetData sheetId="683"/>
      <sheetData sheetId="684"/>
      <sheetData sheetId="685"/>
      <sheetData sheetId="686"/>
      <sheetData sheetId="687"/>
      <sheetData sheetId="688"/>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sheetData sheetId="703"/>
      <sheetData sheetId="704"/>
      <sheetData sheetId="705"/>
      <sheetData sheetId="706"/>
      <sheetData sheetId="707"/>
      <sheetData sheetId="70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41"/>
  <sheetViews>
    <sheetView topLeftCell="A43" zoomScaleNormal="100" workbookViewId="0">
      <selection activeCell="B52" sqref="B52:D52"/>
    </sheetView>
  </sheetViews>
  <sheetFormatPr defaultColWidth="9" defaultRowHeight="20.25"/>
  <cols>
    <col min="1" max="1" width="46.625" style="10" customWidth="1"/>
    <col min="2" max="3" width="14.125" style="9" customWidth="1"/>
    <col min="4" max="4" width="18.5" style="9" customWidth="1"/>
    <col min="5" max="16384" width="9" style="9"/>
  </cols>
  <sheetData>
    <row r="1" spans="1:4">
      <c r="A1" s="334" t="s">
        <v>923</v>
      </c>
      <c r="B1" s="348" t="s">
        <v>924</v>
      </c>
      <c r="C1" s="348"/>
      <c r="D1" s="348"/>
    </row>
    <row r="2" spans="1:4">
      <c r="A2" s="334" t="s">
        <v>926</v>
      </c>
      <c r="B2" s="348" t="s">
        <v>925</v>
      </c>
      <c r="C2" s="348"/>
      <c r="D2" s="348"/>
    </row>
    <row r="3" spans="1:4">
      <c r="A3" s="334"/>
      <c r="B3" s="334"/>
      <c r="C3" s="334"/>
      <c r="D3" s="334"/>
    </row>
    <row r="4" spans="1:4" s="5" customFormat="1" ht="23.25" customHeight="1">
      <c r="A4" s="350" t="s">
        <v>123</v>
      </c>
      <c r="B4" s="350"/>
      <c r="C4" s="350"/>
      <c r="D4" s="350"/>
    </row>
    <row r="5" spans="1:4" s="5" customFormat="1" ht="21.75" customHeight="1">
      <c r="A5" s="350" t="s">
        <v>153</v>
      </c>
      <c r="B5" s="350"/>
      <c r="C5" s="350"/>
      <c r="D5" s="350"/>
    </row>
    <row r="6" spans="1:4" s="5" customFormat="1" ht="23.25" customHeight="1">
      <c r="A6" s="355" t="s">
        <v>927</v>
      </c>
      <c r="B6" s="355"/>
      <c r="C6" s="355"/>
      <c r="D6" s="355"/>
    </row>
    <row r="7" spans="1:4" s="12" customFormat="1" ht="21.75" customHeight="1">
      <c r="A7" s="11"/>
      <c r="C7" s="356" t="s">
        <v>155</v>
      </c>
      <c r="D7" s="356"/>
    </row>
    <row r="8" spans="1:4" s="6" customFormat="1" ht="31.5" customHeight="1">
      <c r="A8" s="351" t="s">
        <v>0</v>
      </c>
      <c r="B8" s="354" t="s">
        <v>137</v>
      </c>
      <c r="C8" s="354"/>
      <c r="D8" s="354"/>
    </row>
    <row r="9" spans="1:4" s="6" customFormat="1" ht="26.25" customHeight="1">
      <c r="A9" s="352"/>
      <c r="B9" s="354" t="s">
        <v>1</v>
      </c>
      <c r="C9" s="357" t="s">
        <v>2</v>
      </c>
      <c r="D9" s="357"/>
    </row>
    <row r="10" spans="1:4" s="6" customFormat="1" ht="33" customHeight="1">
      <c r="A10" s="353"/>
      <c r="B10" s="354"/>
      <c r="C10" s="90" t="s">
        <v>3</v>
      </c>
      <c r="D10" s="90" t="s">
        <v>35</v>
      </c>
    </row>
    <row r="11" spans="1:4" s="92" customFormat="1" ht="21.75" customHeight="1">
      <c r="A11" s="91">
        <v>1</v>
      </c>
      <c r="B11" s="89">
        <v>2</v>
      </c>
      <c r="C11" s="89">
        <v>3</v>
      </c>
      <c r="D11" s="89">
        <v>4</v>
      </c>
    </row>
    <row r="12" spans="1:4" s="44" customFormat="1" ht="40.5" customHeight="1">
      <c r="A12" s="27" t="s">
        <v>25</v>
      </c>
      <c r="B12" s="28">
        <f t="shared" ref="B12:D12" si="0">B13+B27+B29</f>
        <v>6000000</v>
      </c>
      <c r="C12" s="28">
        <f t="shared" si="0"/>
        <v>3303300</v>
      </c>
      <c r="D12" s="28">
        <f t="shared" si="0"/>
        <v>2696700</v>
      </c>
    </row>
    <row r="13" spans="1:4" s="46" customFormat="1" ht="24.95" customHeight="1">
      <c r="A13" s="45" t="s">
        <v>5</v>
      </c>
      <c r="B13" s="7">
        <f>B14+B17+B18+B19+B20+B21+B22+B23+B24+B25+B26</f>
        <v>5855000</v>
      </c>
      <c r="C13" s="7">
        <f>C14+C17+C18+C19+C20+C21+C22+C23+C24+C25</f>
        <v>3251452</v>
      </c>
      <c r="D13" s="7">
        <f>D14+D17+D18+D19+D20+D21+D22+D23+D24+D25+D26</f>
        <v>2603548</v>
      </c>
    </row>
    <row r="14" spans="1:4" s="12" customFormat="1" ht="24.95" customHeight="1">
      <c r="A14" s="47" t="s">
        <v>6</v>
      </c>
      <c r="B14" s="7">
        <f>C14+D14</f>
        <v>2270872</v>
      </c>
      <c r="C14" s="47">
        <f>C15+C16</f>
        <v>2154842</v>
      </c>
      <c r="D14" s="47">
        <f>D15+D16</f>
        <v>116030</v>
      </c>
    </row>
    <row r="15" spans="1:4" s="12" customFormat="1" ht="24.95" customHeight="1">
      <c r="A15" s="47" t="s">
        <v>7</v>
      </c>
      <c r="B15" s="7">
        <f>C15+D15</f>
        <v>1256872</v>
      </c>
      <c r="C15" s="7">
        <v>1179842</v>
      </c>
      <c r="D15" s="47">
        <v>77030</v>
      </c>
    </row>
    <row r="16" spans="1:4" s="12" customFormat="1" ht="24.95" customHeight="1">
      <c r="A16" s="47" t="s">
        <v>8</v>
      </c>
      <c r="B16" s="7">
        <f t="shared" ref="B16:B29" si="1">C16+D16</f>
        <v>1014000</v>
      </c>
      <c r="C16" s="47">
        <v>975000</v>
      </c>
      <c r="D16" s="47">
        <v>39000</v>
      </c>
    </row>
    <row r="17" spans="1:4" s="12" customFormat="1" ht="24.95" customHeight="1">
      <c r="A17" s="47" t="s">
        <v>9</v>
      </c>
      <c r="B17" s="7">
        <f t="shared" si="1"/>
        <v>960000</v>
      </c>
      <c r="C17" s="47">
        <v>350610</v>
      </c>
      <c r="D17" s="47">
        <v>609390</v>
      </c>
    </row>
    <row r="18" spans="1:4" s="12" customFormat="1" ht="24.95" customHeight="1">
      <c r="A18" s="47" t="s">
        <v>36</v>
      </c>
      <c r="B18" s="7">
        <f t="shared" si="1"/>
        <v>9588</v>
      </c>
      <c r="C18" s="47"/>
      <c r="D18" s="47">
        <v>9588</v>
      </c>
    </row>
    <row r="19" spans="1:4" s="12" customFormat="1" ht="24.95" customHeight="1">
      <c r="A19" s="47" t="s">
        <v>27</v>
      </c>
      <c r="B19" s="7">
        <f t="shared" si="1"/>
        <v>1000000</v>
      </c>
      <c r="C19" s="47"/>
      <c r="D19" s="47">
        <v>1000000</v>
      </c>
    </row>
    <row r="20" spans="1:4" s="12" customFormat="1" ht="24.95" customHeight="1">
      <c r="A20" s="47" t="s">
        <v>28</v>
      </c>
      <c r="B20" s="7">
        <f t="shared" si="1"/>
        <v>120190</v>
      </c>
      <c r="C20" s="47"/>
      <c r="D20" s="7">
        <v>120190</v>
      </c>
    </row>
    <row r="21" spans="1:4" s="12" customFormat="1" ht="24.95" customHeight="1">
      <c r="A21" s="47" t="s">
        <v>29</v>
      </c>
      <c r="B21" s="7">
        <f t="shared" si="1"/>
        <v>325000</v>
      </c>
      <c r="C21" s="47"/>
      <c r="D21" s="47">
        <v>325000</v>
      </c>
    </row>
    <row r="22" spans="1:4" s="12" customFormat="1" ht="24.95" customHeight="1">
      <c r="A22" s="47" t="s">
        <v>30</v>
      </c>
      <c r="B22" s="7">
        <f t="shared" si="1"/>
        <v>98000</v>
      </c>
      <c r="C22" s="47">
        <v>44000</v>
      </c>
      <c r="D22" s="47">
        <v>54000</v>
      </c>
    </row>
    <row r="23" spans="1:4" s="12" customFormat="1" ht="24.95" customHeight="1">
      <c r="A23" s="47" t="s">
        <v>31</v>
      </c>
      <c r="B23" s="7">
        <f t="shared" si="1"/>
        <v>7000</v>
      </c>
      <c r="C23" s="47">
        <v>7000</v>
      </c>
      <c r="D23" s="47"/>
    </row>
    <row r="24" spans="1:4" s="12" customFormat="1" ht="24.95" customHeight="1">
      <c r="A24" s="47" t="s">
        <v>32</v>
      </c>
      <c r="B24" s="7">
        <f t="shared" si="1"/>
        <v>233900</v>
      </c>
      <c r="C24" s="47">
        <v>145000</v>
      </c>
      <c r="D24" s="47">
        <v>88900</v>
      </c>
    </row>
    <row r="25" spans="1:4" s="12" customFormat="1" ht="24.95" customHeight="1">
      <c r="A25" s="47" t="s">
        <v>149</v>
      </c>
      <c r="B25" s="7">
        <f t="shared" si="1"/>
        <v>550000</v>
      </c>
      <c r="C25" s="47">
        <v>550000</v>
      </c>
      <c r="D25" s="47"/>
    </row>
    <row r="26" spans="1:4" s="12" customFormat="1" ht="24.95" customHeight="1">
      <c r="A26" s="47" t="s">
        <v>130</v>
      </c>
      <c r="B26" s="7">
        <f t="shared" si="1"/>
        <v>280450</v>
      </c>
      <c r="C26" s="47"/>
      <c r="D26" s="47">
        <v>280450</v>
      </c>
    </row>
    <row r="27" spans="1:4" s="49" customFormat="1" ht="24.95" customHeight="1">
      <c r="A27" s="45" t="s">
        <v>10</v>
      </c>
      <c r="B27" s="7">
        <f t="shared" si="1"/>
        <v>100000</v>
      </c>
      <c r="C27" s="7">
        <v>51848</v>
      </c>
      <c r="D27" s="7">
        <v>48152</v>
      </c>
    </row>
    <row r="28" spans="1:4" s="52" customFormat="1" ht="24.95" customHeight="1">
      <c r="A28" s="50" t="s">
        <v>34</v>
      </c>
      <c r="B28" s="7">
        <f t="shared" si="1"/>
        <v>56300</v>
      </c>
      <c r="C28" s="51">
        <v>28500</v>
      </c>
      <c r="D28" s="51">
        <v>27800</v>
      </c>
    </row>
    <row r="29" spans="1:4" s="49" customFormat="1" ht="24.95" customHeight="1">
      <c r="A29" s="45" t="s">
        <v>11</v>
      </c>
      <c r="B29" s="7">
        <f t="shared" si="1"/>
        <v>45000</v>
      </c>
      <c r="C29" s="53"/>
      <c r="D29" s="7">
        <v>45000</v>
      </c>
    </row>
    <row r="30" spans="1:4" s="55" customFormat="1" ht="40.5" customHeight="1">
      <c r="A30" s="54" t="s">
        <v>12</v>
      </c>
      <c r="B30" s="28">
        <f>C30+D30</f>
        <v>70286</v>
      </c>
      <c r="C30" s="28">
        <f>SUM(C31:C34)</f>
        <v>70286</v>
      </c>
      <c r="D30" s="28">
        <f>SUM(D31:D34)</f>
        <v>0</v>
      </c>
    </row>
    <row r="31" spans="1:4" s="57" customFormat="1" ht="24.95" customHeight="1">
      <c r="A31" s="56" t="s">
        <v>13</v>
      </c>
      <c r="B31" s="47"/>
      <c r="C31" s="47">
        <v>1800</v>
      </c>
      <c r="D31" s="47"/>
    </row>
    <row r="32" spans="1:4" s="57" customFormat="1" ht="24.95" customHeight="1">
      <c r="A32" s="56" t="s">
        <v>37</v>
      </c>
      <c r="B32" s="47"/>
      <c r="C32" s="47">
        <v>170</v>
      </c>
      <c r="D32" s="47"/>
    </row>
    <row r="33" spans="1:4" s="57" customFormat="1" ht="24.95" customHeight="1">
      <c r="A33" s="56" t="s">
        <v>14</v>
      </c>
      <c r="B33" s="47"/>
      <c r="C33" s="47">
        <v>40000</v>
      </c>
      <c r="D33" s="47"/>
    </row>
    <row r="34" spans="1:4" s="57" customFormat="1" ht="24.95" customHeight="1">
      <c r="A34" s="56" t="s">
        <v>15</v>
      </c>
      <c r="B34" s="47"/>
      <c r="C34" s="47">
        <v>28316</v>
      </c>
      <c r="D34" s="47"/>
    </row>
    <row r="35" spans="1:4" s="55" customFormat="1" ht="24.95" customHeight="1">
      <c r="A35" s="58" t="s">
        <v>24</v>
      </c>
      <c r="B35" s="29">
        <v>1700000</v>
      </c>
      <c r="C35" s="29">
        <v>1700000</v>
      </c>
      <c r="D35" s="29">
        <v>0</v>
      </c>
    </row>
    <row r="36" spans="1:4" s="61" customFormat="1" ht="24.95" customHeight="1">
      <c r="A36" s="59" t="s">
        <v>16</v>
      </c>
      <c r="B36" s="60">
        <f>B35+B30+B12</f>
        <v>7770286</v>
      </c>
      <c r="C36" s="60">
        <f>C35+C30+C12</f>
        <v>5073586</v>
      </c>
      <c r="D36" s="60">
        <f>D35+D30+D12</f>
        <v>2696700</v>
      </c>
    </row>
    <row r="37" spans="1:4" s="61" customFormat="1" ht="24.95" customHeight="1">
      <c r="A37" s="56" t="s">
        <v>33</v>
      </c>
      <c r="B37" s="7">
        <v>2270300</v>
      </c>
      <c r="C37" s="47">
        <v>2093340</v>
      </c>
      <c r="D37" s="47">
        <v>176960</v>
      </c>
    </row>
    <row r="38" spans="1:4" s="12" customFormat="1" ht="24.95" customHeight="1">
      <c r="A38" s="56" t="s">
        <v>17</v>
      </c>
      <c r="B38" s="7">
        <v>5499986</v>
      </c>
      <c r="C38" s="7">
        <v>3572613</v>
      </c>
      <c r="D38" s="7">
        <v>1927373</v>
      </c>
    </row>
    <row r="39" spans="1:4" s="62" customFormat="1" ht="24.95" customHeight="1">
      <c r="A39" s="27" t="s">
        <v>18</v>
      </c>
      <c r="B39" s="28">
        <f>SUM(B40:B42,B45)</f>
        <v>7365191</v>
      </c>
      <c r="C39" s="28">
        <f>SUM(C40:C42,C45)</f>
        <v>7365191</v>
      </c>
      <c r="D39" s="28">
        <f>D40+D41+D42+D45</f>
        <v>0</v>
      </c>
    </row>
    <row r="40" spans="1:4" s="12" customFormat="1" ht="24.95" customHeight="1">
      <c r="A40" s="47" t="s">
        <v>19</v>
      </c>
      <c r="B40" s="3">
        <f>C40+D40</f>
        <v>5719191</v>
      </c>
      <c r="C40" s="3">
        <v>5719191</v>
      </c>
      <c r="D40" s="47"/>
    </row>
    <row r="41" spans="1:4" s="12" customFormat="1" ht="24.95" customHeight="1">
      <c r="A41" s="47" t="s">
        <v>38</v>
      </c>
      <c r="B41" s="3"/>
      <c r="C41" s="3"/>
      <c r="D41" s="47"/>
    </row>
    <row r="42" spans="1:4" s="12" customFormat="1" ht="24.95" customHeight="1">
      <c r="A42" s="47" t="s">
        <v>129</v>
      </c>
      <c r="B42" s="3">
        <f>B43+B44</f>
        <v>1475542</v>
      </c>
      <c r="C42" s="3">
        <f>C43+C44</f>
        <v>1475542</v>
      </c>
      <c r="D42" s="47"/>
    </row>
    <row r="43" spans="1:4" s="12" customFormat="1" ht="24.95" customHeight="1">
      <c r="A43" s="47" t="s">
        <v>20</v>
      </c>
      <c r="B43" s="3">
        <v>1032416</v>
      </c>
      <c r="C43" s="3">
        <v>1032416</v>
      </c>
      <c r="D43" s="47"/>
    </row>
    <row r="44" spans="1:4" s="12" customFormat="1" ht="24.95" customHeight="1">
      <c r="A44" s="47" t="s">
        <v>21</v>
      </c>
      <c r="B44" s="3">
        <v>443126</v>
      </c>
      <c r="C44" s="3">
        <v>443126</v>
      </c>
      <c r="D44" s="47"/>
    </row>
    <row r="45" spans="1:4" s="12" customFormat="1" ht="40.5" customHeight="1">
      <c r="A45" s="45" t="s">
        <v>151</v>
      </c>
      <c r="B45" s="48">
        <v>170458</v>
      </c>
      <c r="C45" s="48">
        <v>170458</v>
      </c>
      <c r="D45" s="47"/>
    </row>
    <row r="46" spans="1:4" s="12" customFormat="1" ht="21.6" customHeight="1">
      <c r="A46" s="45" t="s">
        <v>152</v>
      </c>
      <c r="B46" s="48">
        <v>159400</v>
      </c>
      <c r="C46" s="48">
        <v>159400</v>
      </c>
      <c r="D46" s="47"/>
    </row>
    <row r="47" spans="1:4" s="62" customFormat="1" ht="24.95" customHeight="1">
      <c r="A47" s="28" t="s">
        <v>22</v>
      </c>
      <c r="B47" s="63"/>
      <c r="C47" s="28"/>
      <c r="D47" s="28"/>
    </row>
    <row r="48" spans="1:4" s="62" customFormat="1" ht="24.95" customHeight="1">
      <c r="A48" s="28" t="s">
        <v>420</v>
      </c>
      <c r="B48" s="28">
        <v>100000</v>
      </c>
      <c r="C48" s="28">
        <v>100000</v>
      </c>
      <c r="D48" s="28"/>
    </row>
    <row r="49" spans="1:4" s="62" customFormat="1" ht="24.95" customHeight="1">
      <c r="A49" s="28" t="s">
        <v>26</v>
      </c>
      <c r="B49" s="28"/>
      <c r="C49" s="28"/>
      <c r="D49" s="28"/>
    </row>
    <row r="50" spans="1:4" s="62" customFormat="1" ht="24.95" customHeight="1">
      <c r="A50" s="64" t="s">
        <v>23</v>
      </c>
      <c r="B50" s="28">
        <f>B38+B39+B48</f>
        <v>12965177</v>
      </c>
      <c r="C50" s="28">
        <f>C38+C39+C48</f>
        <v>11037804</v>
      </c>
      <c r="D50" s="28">
        <f>D38+D39+D47+D48+D49</f>
        <v>1927373</v>
      </c>
    </row>
    <row r="51" spans="1:4" s="5" customFormat="1" ht="14.25" customHeight="1">
      <c r="A51" s="8"/>
      <c r="B51" s="8"/>
      <c r="C51" s="8"/>
      <c r="D51" s="8"/>
    </row>
    <row r="52" spans="1:4">
      <c r="A52" s="9"/>
      <c r="B52" s="349"/>
      <c r="C52" s="349"/>
      <c r="D52" s="349"/>
    </row>
    <row r="53" spans="1:4">
      <c r="A53" s="9"/>
    </row>
    <row r="54" spans="1:4">
      <c r="A54" s="9"/>
    </row>
    <row r="55" spans="1:4">
      <c r="A55" s="9"/>
    </row>
    <row r="56" spans="1:4">
      <c r="A56" s="9"/>
    </row>
    <row r="57" spans="1:4">
      <c r="A57" s="9"/>
    </row>
    <row r="58" spans="1:4">
      <c r="A58" s="9"/>
    </row>
    <row r="59" spans="1:4">
      <c r="A59" s="9"/>
    </row>
    <row r="60" spans="1:4">
      <c r="A60" s="9"/>
    </row>
    <row r="61" spans="1:4">
      <c r="A61" s="9"/>
    </row>
    <row r="62" spans="1:4">
      <c r="A62" s="9"/>
    </row>
    <row r="63" spans="1:4">
      <c r="A63" s="9"/>
    </row>
    <row r="64" spans="1:4">
      <c r="A64" s="9"/>
    </row>
    <row r="65" spans="1:1">
      <c r="A65" s="9"/>
    </row>
    <row r="66" spans="1:1">
      <c r="A66" s="9"/>
    </row>
    <row r="67" spans="1:1">
      <c r="A67" s="9"/>
    </row>
    <row r="68" spans="1:1">
      <c r="A68" s="9"/>
    </row>
    <row r="69" spans="1:1">
      <c r="A69" s="9"/>
    </row>
    <row r="70" spans="1:1">
      <c r="A70" s="9"/>
    </row>
    <row r="71" spans="1:1">
      <c r="A71" s="9"/>
    </row>
    <row r="72" spans="1:1">
      <c r="A72" s="9"/>
    </row>
    <row r="73" spans="1:1">
      <c r="A73" s="9"/>
    </row>
    <row r="74" spans="1:1">
      <c r="A74" s="9"/>
    </row>
    <row r="75" spans="1:1">
      <c r="A75" s="9"/>
    </row>
    <row r="76" spans="1:1">
      <c r="A76" s="9"/>
    </row>
    <row r="77" spans="1:1">
      <c r="A77" s="9"/>
    </row>
    <row r="78" spans="1:1">
      <c r="A78" s="9"/>
    </row>
    <row r="79" spans="1:1">
      <c r="A79" s="9"/>
    </row>
    <row r="80" spans="1:1">
      <c r="A80" s="9"/>
    </row>
    <row r="81" spans="1:1">
      <c r="A81" s="9"/>
    </row>
    <row r="82" spans="1:1">
      <c r="A82" s="9"/>
    </row>
    <row r="83" spans="1:1">
      <c r="A83" s="9"/>
    </row>
    <row r="84" spans="1:1">
      <c r="A84" s="9"/>
    </row>
    <row r="85" spans="1:1">
      <c r="A85" s="9"/>
    </row>
    <row r="86" spans="1:1">
      <c r="A86" s="9"/>
    </row>
    <row r="87" spans="1:1">
      <c r="A87" s="9"/>
    </row>
    <row r="88" spans="1:1">
      <c r="A88" s="9"/>
    </row>
    <row r="89" spans="1:1">
      <c r="A89" s="9"/>
    </row>
    <row r="90" spans="1:1">
      <c r="A90" s="9"/>
    </row>
    <row r="91" spans="1:1">
      <c r="A91" s="9"/>
    </row>
    <row r="92" spans="1:1">
      <c r="A92" s="9"/>
    </row>
    <row r="93" spans="1:1">
      <c r="A93" s="9"/>
    </row>
    <row r="94" spans="1:1">
      <c r="A94" s="9"/>
    </row>
    <row r="95" spans="1:1">
      <c r="A95" s="9"/>
    </row>
    <row r="96" spans="1:1">
      <c r="A96" s="9"/>
    </row>
    <row r="97" spans="1:1">
      <c r="A97" s="9"/>
    </row>
    <row r="98" spans="1:1">
      <c r="A98" s="9"/>
    </row>
    <row r="99" spans="1:1">
      <c r="A99" s="9"/>
    </row>
    <row r="100" spans="1:1">
      <c r="A100" s="9"/>
    </row>
    <row r="101" spans="1:1">
      <c r="A101" s="9"/>
    </row>
    <row r="102" spans="1:1">
      <c r="A102" s="9"/>
    </row>
    <row r="103" spans="1:1">
      <c r="A103" s="9"/>
    </row>
    <row r="104" spans="1:1">
      <c r="A104" s="9"/>
    </row>
    <row r="105" spans="1:1">
      <c r="A105" s="9"/>
    </row>
    <row r="106" spans="1:1">
      <c r="A106" s="9"/>
    </row>
    <row r="107" spans="1:1">
      <c r="A107" s="9"/>
    </row>
    <row r="108" spans="1:1">
      <c r="A108" s="9"/>
    </row>
    <row r="109" spans="1:1">
      <c r="A109" s="9"/>
    </row>
    <row r="110" spans="1:1">
      <c r="A110" s="9"/>
    </row>
    <row r="111" spans="1:1">
      <c r="A111" s="9"/>
    </row>
    <row r="112" spans="1:1">
      <c r="A112" s="9"/>
    </row>
    <row r="113" spans="1:1">
      <c r="A113" s="9"/>
    </row>
    <row r="114" spans="1:1">
      <c r="A114" s="9"/>
    </row>
    <row r="115" spans="1:1">
      <c r="A115" s="9"/>
    </row>
    <row r="116" spans="1:1">
      <c r="A116" s="9"/>
    </row>
    <row r="117" spans="1:1">
      <c r="A117" s="9"/>
    </row>
    <row r="118" spans="1:1">
      <c r="A118" s="9"/>
    </row>
    <row r="119" spans="1:1">
      <c r="A119" s="9"/>
    </row>
    <row r="120" spans="1:1">
      <c r="A120" s="9"/>
    </row>
    <row r="121" spans="1:1">
      <c r="A121" s="9"/>
    </row>
    <row r="122" spans="1:1">
      <c r="A122" s="9"/>
    </row>
    <row r="123" spans="1:1">
      <c r="A123" s="9"/>
    </row>
    <row r="124" spans="1:1">
      <c r="A124" s="9"/>
    </row>
    <row r="125" spans="1:1">
      <c r="A125" s="9"/>
    </row>
    <row r="126" spans="1:1">
      <c r="A126" s="9"/>
    </row>
    <row r="127" spans="1:1">
      <c r="A127" s="9"/>
    </row>
    <row r="128" spans="1:1">
      <c r="A128" s="9"/>
    </row>
    <row r="129" spans="1:1">
      <c r="A129" s="9"/>
    </row>
    <row r="130" spans="1:1">
      <c r="A130" s="9"/>
    </row>
    <row r="131" spans="1:1">
      <c r="A131" s="9"/>
    </row>
    <row r="132" spans="1:1">
      <c r="A132" s="9"/>
    </row>
    <row r="133" spans="1:1">
      <c r="A133" s="9"/>
    </row>
    <row r="134" spans="1:1">
      <c r="A134" s="9"/>
    </row>
    <row r="135" spans="1:1">
      <c r="A135" s="9"/>
    </row>
    <row r="136" spans="1:1">
      <c r="A136" s="9"/>
    </row>
    <row r="137" spans="1:1">
      <c r="A137" s="9"/>
    </row>
    <row r="138" spans="1:1">
      <c r="A138" s="9"/>
    </row>
    <row r="139" spans="1:1">
      <c r="A139" s="9"/>
    </row>
    <row r="140" spans="1:1">
      <c r="A140" s="9"/>
    </row>
    <row r="141" spans="1:1">
      <c r="A141" s="9"/>
    </row>
    <row r="142" spans="1:1">
      <c r="A142" s="9"/>
    </row>
    <row r="143" spans="1:1">
      <c r="A143" s="9"/>
    </row>
    <row r="144" spans="1:1">
      <c r="A144" s="9"/>
    </row>
    <row r="145" spans="1:1">
      <c r="A145" s="9"/>
    </row>
    <row r="146" spans="1:1">
      <c r="A146" s="9"/>
    </row>
    <row r="147" spans="1:1">
      <c r="A147" s="9"/>
    </row>
    <row r="148" spans="1:1">
      <c r="A148" s="9"/>
    </row>
    <row r="149" spans="1:1">
      <c r="A149" s="9"/>
    </row>
    <row r="150" spans="1:1">
      <c r="A150" s="9"/>
    </row>
    <row r="151" spans="1:1">
      <c r="A151" s="9"/>
    </row>
    <row r="152" spans="1:1">
      <c r="A152" s="9"/>
    </row>
    <row r="153" spans="1:1">
      <c r="A153" s="9"/>
    </row>
    <row r="154" spans="1:1">
      <c r="A154" s="9"/>
    </row>
    <row r="155" spans="1:1">
      <c r="A155" s="9"/>
    </row>
    <row r="156" spans="1:1">
      <c r="A156" s="9"/>
    </row>
    <row r="157" spans="1:1">
      <c r="A157" s="9"/>
    </row>
    <row r="158" spans="1:1">
      <c r="A158" s="9"/>
    </row>
    <row r="159" spans="1:1">
      <c r="A159" s="9"/>
    </row>
    <row r="160" spans="1:1">
      <c r="A160" s="9"/>
    </row>
    <row r="161" spans="1:1">
      <c r="A161" s="9"/>
    </row>
    <row r="162" spans="1:1">
      <c r="A162" s="9"/>
    </row>
    <row r="163" spans="1:1">
      <c r="A163" s="9"/>
    </row>
    <row r="164" spans="1:1">
      <c r="A164" s="9"/>
    </row>
    <row r="165" spans="1:1">
      <c r="A165" s="9"/>
    </row>
    <row r="166" spans="1:1">
      <c r="A166" s="9"/>
    </row>
    <row r="167" spans="1:1">
      <c r="A167" s="9"/>
    </row>
    <row r="168" spans="1:1">
      <c r="A168" s="9"/>
    </row>
    <row r="169" spans="1:1">
      <c r="A169" s="9"/>
    </row>
    <row r="170" spans="1:1">
      <c r="A170" s="9"/>
    </row>
    <row r="171" spans="1:1">
      <c r="A171" s="9"/>
    </row>
    <row r="172" spans="1:1">
      <c r="A172" s="9"/>
    </row>
    <row r="173" spans="1:1">
      <c r="A173" s="9"/>
    </row>
    <row r="174" spans="1:1">
      <c r="A174" s="9"/>
    </row>
    <row r="175" spans="1:1">
      <c r="A175" s="9"/>
    </row>
    <row r="176" spans="1:1">
      <c r="A176" s="9"/>
    </row>
    <row r="177" spans="1:1">
      <c r="A177" s="9"/>
    </row>
    <row r="178" spans="1:1">
      <c r="A178" s="9"/>
    </row>
    <row r="179" spans="1:1">
      <c r="A179" s="9"/>
    </row>
    <row r="180" spans="1:1">
      <c r="A180" s="9"/>
    </row>
    <row r="181" spans="1:1">
      <c r="A181" s="9"/>
    </row>
    <row r="182" spans="1:1">
      <c r="A182" s="9"/>
    </row>
    <row r="183" spans="1:1">
      <c r="A183" s="9"/>
    </row>
    <row r="184" spans="1:1">
      <c r="A184" s="9"/>
    </row>
    <row r="185" spans="1:1">
      <c r="A185" s="9"/>
    </row>
    <row r="186" spans="1:1">
      <c r="A186" s="9"/>
    </row>
    <row r="187" spans="1:1">
      <c r="A187" s="9"/>
    </row>
    <row r="188" spans="1:1">
      <c r="A188" s="9"/>
    </row>
    <row r="189" spans="1:1">
      <c r="A189" s="9"/>
    </row>
    <row r="190" spans="1:1">
      <c r="A190" s="9"/>
    </row>
    <row r="191" spans="1:1">
      <c r="A191" s="9"/>
    </row>
    <row r="192" spans="1:1">
      <c r="A192" s="9"/>
    </row>
    <row r="193" spans="1:1">
      <c r="A193" s="9"/>
    </row>
    <row r="194" spans="1:1">
      <c r="A194" s="9"/>
    </row>
    <row r="195" spans="1:1">
      <c r="A195" s="9"/>
    </row>
    <row r="196" spans="1:1">
      <c r="A196" s="9"/>
    </row>
    <row r="197" spans="1:1">
      <c r="A197" s="9"/>
    </row>
    <row r="198" spans="1:1">
      <c r="A198" s="9"/>
    </row>
    <row r="199" spans="1:1">
      <c r="A199" s="9"/>
    </row>
    <row r="200" spans="1:1">
      <c r="A200" s="9"/>
    </row>
    <row r="201" spans="1:1">
      <c r="A201" s="9"/>
    </row>
    <row r="202" spans="1:1">
      <c r="A202" s="9"/>
    </row>
    <row r="203" spans="1:1">
      <c r="A203" s="9"/>
    </row>
    <row r="204" spans="1:1">
      <c r="A204" s="9"/>
    </row>
    <row r="205" spans="1:1">
      <c r="A205" s="9"/>
    </row>
    <row r="206" spans="1:1">
      <c r="A206" s="9"/>
    </row>
    <row r="207" spans="1:1">
      <c r="A207" s="9"/>
    </row>
    <row r="208" spans="1:1">
      <c r="A208" s="9"/>
    </row>
    <row r="209" spans="1:1">
      <c r="A209" s="9"/>
    </row>
    <row r="210" spans="1:1">
      <c r="A210" s="9"/>
    </row>
    <row r="211" spans="1:1">
      <c r="A211" s="9"/>
    </row>
    <row r="212" spans="1:1">
      <c r="A212" s="9"/>
    </row>
    <row r="213" spans="1:1">
      <c r="A213" s="9"/>
    </row>
    <row r="214" spans="1:1">
      <c r="A214" s="9"/>
    </row>
    <row r="215" spans="1:1">
      <c r="A215" s="9"/>
    </row>
    <row r="216" spans="1:1">
      <c r="A216" s="9"/>
    </row>
    <row r="217" spans="1:1">
      <c r="A217" s="9"/>
    </row>
    <row r="218" spans="1:1">
      <c r="A218" s="9"/>
    </row>
    <row r="219" spans="1:1">
      <c r="A219" s="9"/>
    </row>
    <row r="220" spans="1:1">
      <c r="A220" s="9"/>
    </row>
    <row r="221" spans="1:1">
      <c r="A221" s="9"/>
    </row>
    <row r="222" spans="1:1">
      <c r="A222" s="9"/>
    </row>
    <row r="223" spans="1:1">
      <c r="A223" s="9"/>
    </row>
    <row r="224" spans="1:1">
      <c r="A224" s="9"/>
    </row>
    <row r="225" spans="1:1">
      <c r="A225" s="9"/>
    </row>
    <row r="226" spans="1:1">
      <c r="A226" s="9"/>
    </row>
    <row r="227" spans="1:1">
      <c r="A227" s="9"/>
    </row>
    <row r="228" spans="1:1">
      <c r="A228" s="9"/>
    </row>
    <row r="229" spans="1:1">
      <c r="A229" s="9"/>
    </row>
    <row r="230" spans="1:1">
      <c r="A230" s="9"/>
    </row>
    <row r="231" spans="1:1">
      <c r="A231" s="9"/>
    </row>
    <row r="232" spans="1:1">
      <c r="A232" s="9"/>
    </row>
    <row r="233" spans="1:1">
      <c r="A233" s="9"/>
    </row>
    <row r="234" spans="1:1">
      <c r="A234" s="9"/>
    </row>
    <row r="235" spans="1:1">
      <c r="A235" s="9"/>
    </row>
    <row r="236" spans="1:1">
      <c r="A236" s="9"/>
    </row>
    <row r="237" spans="1:1">
      <c r="A237" s="9"/>
    </row>
    <row r="238" spans="1:1">
      <c r="A238" s="9"/>
    </row>
    <row r="239" spans="1:1">
      <c r="A239" s="9"/>
    </row>
    <row r="240" spans="1:1">
      <c r="A240" s="9"/>
    </row>
    <row r="241" spans="1:1">
      <c r="A241" s="9"/>
    </row>
    <row r="242" spans="1:1">
      <c r="A242" s="9"/>
    </row>
    <row r="243" spans="1:1">
      <c r="A243" s="9"/>
    </row>
    <row r="244" spans="1:1">
      <c r="A244" s="9"/>
    </row>
    <row r="245" spans="1:1">
      <c r="A245" s="9"/>
    </row>
    <row r="246" spans="1:1">
      <c r="A246" s="9"/>
    </row>
    <row r="247" spans="1:1">
      <c r="A247" s="9"/>
    </row>
    <row r="248" spans="1:1">
      <c r="A248" s="9"/>
    </row>
    <row r="249" spans="1:1">
      <c r="A249" s="9"/>
    </row>
    <row r="250" spans="1:1">
      <c r="A250" s="9"/>
    </row>
    <row r="251" spans="1:1">
      <c r="A251" s="9"/>
    </row>
    <row r="252" spans="1:1">
      <c r="A252" s="9"/>
    </row>
    <row r="253" spans="1:1">
      <c r="A253" s="9"/>
    </row>
    <row r="254" spans="1:1">
      <c r="A254" s="9"/>
    </row>
    <row r="255" spans="1:1">
      <c r="A255" s="9"/>
    </row>
    <row r="256" spans="1:1">
      <c r="A256" s="9"/>
    </row>
    <row r="257" spans="1:1">
      <c r="A257" s="9"/>
    </row>
    <row r="258" spans="1:1">
      <c r="A258" s="9"/>
    </row>
    <row r="259" spans="1:1">
      <c r="A259" s="9"/>
    </row>
    <row r="260" spans="1:1">
      <c r="A260" s="9"/>
    </row>
    <row r="261" spans="1:1">
      <c r="A261" s="9"/>
    </row>
    <row r="262" spans="1:1">
      <c r="A262" s="9"/>
    </row>
    <row r="263" spans="1:1">
      <c r="A263" s="9"/>
    </row>
    <row r="264" spans="1:1">
      <c r="A264" s="9"/>
    </row>
    <row r="265" spans="1:1">
      <c r="A265" s="9"/>
    </row>
    <row r="266" spans="1:1">
      <c r="A266" s="9"/>
    </row>
    <row r="267" spans="1:1">
      <c r="A267" s="9"/>
    </row>
    <row r="268" spans="1:1">
      <c r="A268" s="9"/>
    </row>
    <row r="269" spans="1:1">
      <c r="A269" s="9"/>
    </row>
    <row r="270" spans="1:1">
      <c r="A270" s="9"/>
    </row>
    <row r="271" spans="1:1">
      <c r="A271" s="9"/>
    </row>
    <row r="272" spans="1:1">
      <c r="A272" s="9"/>
    </row>
    <row r="273" spans="1:1">
      <c r="A273" s="9"/>
    </row>
    <row r="274" spans="1:1">
      <c r="A274" s="9"/>
    </row>
    <row r="275" spans="1:1">
      <c r="A275" s="9"/>
    </row>
    <row r="276" spans="1:1">
      <c r="A276" s="9"/>
    </row>
    <row r="277" spans="1:1">
      <c r="A277" s="9"/>
    </row>
    <row r="278" spans="1:1">
      <c r="A278" s="9"/>
    </row>
    <row r="279" spans="1:1">
      <c r="A279" s="9"/>
    </row>
    <row r="280" spans="1:1">
      <c r="A280" s="9"/>
    </row>
    <row r="281" spans="1:1">
      <c r="A281" s="9"/>
    </row>
    <row r="282" spans="1:1">
      <c r="A282" s="9"/>
    </row>
    <row r="283" spans="1:1">
      <c r="A283" s="9"/>
    </row>
    <row r="284" spans="1:1">
      <c r="A284" s="9"/>
    </row>
    <row r="285" spans="1:1">
      <c r="A285" s="9"/>
    </row>
    <row r="286" spans="1:1">
      <c r="A286" s="9"/>
    </row>
    <row r="287" spans="1:1">
      <c r="A287" s="9"/>
    </row>
    <row r="288" spans="1:1">
      <c r="A288" s="9"/>
    </row>
    <row r="289" spans="1:1">
      <c r="A289" s="9"/>
    </row>
    <row r="290" spans="1:1">
      <c r="A290" s="9"/>
    </row>
    <row r="291" spans="1:1">
      <c r="A291" s="9"/>
    </row>
    <row r="292" spans="1:1">
      <c r="A292" s="9"/>
    </row>
    <row r="293" spans="1:1">
      <c r="A293" s="9"/>
    </row>
    <row r="294" spans="1:1">
      <c r="A294" s="9"/>
    </row>
    <row r="295" spans="1:1">
      <c r="A295" s="9"/>
    </row>
    <row r="296" spans="1:1">
      <c r="A296" s="9"/>
    </row>
    <row r="297" spans="1:1">
      <c r="A297" s="9"/>
    </row>
    <row r="298" spans="1:1">
      <c r="A298" s="9"/>
    </row>
    <row r="299" spans="1:1">
      <c r="A299" s="9"/>
    </row>
    <row r="300" spans="1:1">
      <c r="A300" s="9"/>
    </row>
    <row r="301" spans="1:1">
      <c r="A301" s="9"/>
    </row>
    <row r="302" spans="1:1">
      <c r="A302" s="9"/>
    </row>
    <row r="303" spans="1:1">
      <c r="A303" s="9"/>
    </row>
    <row r="304" spans="1:1">
      <c r="A304" s="9"/>
    </row>
    <row r="305" spans="1:1">
      <c r="A305" s="9"/>
    </row>
    <row r="306" spans="1:1">
      <c r="A306" s="9"/>
    </row>
    <row r="307" spans="1:1">
      <c r="A307" s="9"/>
    </row>
    <row r="308" spans="1:1">
      <c r="A308" s="9"/>
    </row>
    <row r="309" spans="1:1">
      <c r="A309" s="9"/>
    </row>
    <row r="310" spans="1:1">
      <c r="A310" s="9"/>
    </row>
    <row r="311" spans="1:1">
      <c r="A311" s="9"/>
    </row>
    <row r="312" spans="1:1">
      <c r="A312" s="9"/>
    </row>
    <row r="313" spans="1:1">
      <c r="A313" s="9"/>
    </row>
    <row r="314" spans="1:1">
      <c r="A314" s="9"/>
    </row>
    <row r="315" spans="1:1">
      <c r="A315" s="9"/>
    </row>
    <row r="316" spans="1:1">
      <c r="A316" s="9"/>
    </row>
    <row r="317" spans="1:1">
      <c r="A317" s="9"/>
    </row>
    <row r="318" spans="1:1">
      <c r="A318" s="9"/>
    </row>
    <row r="319" spans="1:1">
      <c r="A319" s="9"/>
    </row>
    <row r="320" spans="1:1">
      <c r="A320" s="9"/>
    </row>
    <row r="321" spans="1:1">
      <c r="A321" s="9"/>
    </row>
    <row r="322" spans="1:1">
      <c r="A322" s="9"/>
    </row>
    <row r="323" spans="1:1">
      <c r="A323" s="9"/>
    </row>
    <row r="324" spans="1:1">
      <c r="A324" s="9"/>
    </row>
    <row r="325" spans="1:1">
      <c r="A325" s="9"/>
    </row>
    <row r="326" spans="1:1">
      <c r="A326" s="9"/>
    </row>
    <row r="327" spans="1:1">
      <c r="A327" s="9"/>
    </row>
    <row r="328" spans="1:1">
      <c r="A328" s="9"/>
    </row>
    <row r="329" spans="1:1">
      <c r="A329" s="9"/>
    </row>
    <row r="330" spans="1:1">
      <c r="A330" s="9"/>
    </row>
    <row r="331" spans="1:1">
      <c r="A331" s="9"/>
    </row>
    <row r="332" spans="1:1">
      <c r="A332" s="9"/>
    </row>
    <row r="333" spans="1:1">
      <c r="A333" s="9"/>
    </row>
    <row r="334" spans="1:1">
      <c r="A334" s="9"/>
    </row>
    <row r="335" spans="1:1">
      <c r="A335" s="9"/>
    </row>
    <row r="336" spans="1:1">
      <c r="A336" s="9"/>
    </row>
    <row r="337" spans="1:1">
      <c r="A337" s="9"/>
    </row>
    <row r="338" spans="1:1">
      <c r="A338" s="9"/>
    </row>
    <row r="339" spans="1:1">
      <c r="A339" s="9"/>
    </row>
    <row r="340" spans="1:1">
      <c r="A340" s="9"/>
    </row>
    <row r="341" spans="1:1">
      <c r="A341" s="9"/>
    </row>
    <row r="342" spans="1:1">
      <c r="A342" s="9"/>
    </row>
    <row r="343" spans="1:1">
      <c r="A343" s="9"/>
    </row>
    <row r="344" spans="1:1">
      <c r="A344" s="9"/>
    </row>
    <row r="345" spans="1:1">
      <c r="A345" s="9"/>
    </row>
    <row r="346" spans="1:1">
      <c r="A346" s="9"/>
    </row>
    <row r="347" spans="1:1">
      <c r="A347" s="9"/>
    </row>
    <row r="348" spans="1:1">
      <c r="A348" s="9"/>
    </row>
    <row r="349" spans="1:1">
      <c r="A349" s="9"/>
    </row>
    <row r="350" spans="1:1">
      <c r="A350" s="9"/>
    </row>
    <row r="351" spans="1:1">
      <c r="A351" s="9"/>
    </row>
    <row r="352" spans="1:1">
      <c r="A352" s="9"/>
    </row>
    <row r="353" spans="1:1">
      <c r="A353" s="9"/>
    </row>
    <row r="354" spans="1:1">
      <c r="A354" s="9"/>
    </row>
    <row r="355" spans="1:1">
      <c r="A355" s="9"/>
    </row>
    <row r="356" spans="1:1">
      <c r="A356" s="9"/>
    </row>
    <row r="357" spans="1:1">
      <c r="A357" s="9"/>
    </row>
    <row r="358" spans="1:1">
      <c r="A358" s="9"/>
    </row>
    <row r="359" spans="1:1">
      <c r="A359" s="9"/>
    </row>
    <row r="360" spans="1:1">
      <c r="A360" s="9"/>
    </row>
    <row r="361" spans="1:1">
      <c r="A361" s="9"/>
    </row>
    <row r="362" spans="1:1">
      <c r="A362" s="9"/>
    </row>
    <row r="363" spans="1:1">
      <c r="A363" s="9"/>
    </row>
    <row r="364" spans="1:1">
      <c r="A364" s="9"/>
    </row>
    <row r="365" spans="1:1">
      <c r="A365" s="9"/>
    </row>
    <row r="366" spans="1:1">
      <c r="A366" s="9"/>
    </row>
    <row r="367" spans="1:1">
      <c r="A367" s="9"/>
    </row>
    <row r="368" spans="1:1">
      <c r="A368" s="9"/>
    </row>
    <row r="369" spans="1:1">
      <c r="A369" s="9"/>
    </row>
    <row r="370" spans="1:1">
      <c r="A370" s="9"/>
    </row>
    <row r="371" spans="1:1">
      <c r="A371" s="9"/>
    </row>
    <row r="372" spans="1:1">
      <c r="A372" s="9"/>
    </row>
    <row r="373" spans="1:1">
      <c r="A373" s="9"/>
    </row>
    <row r="374" spans="1:1">
      <c r="A374" s="9"/>
    </row>
    <row r="375" spans="1:1">
      <c r="A375" s="9"/>
    </row>
    <row r="376" spans="1:1">
      <c r="A376" s="9"/>
    </row>
    <row r="377" spans="1:1">
      <c r="A377" s="9"/>
    </row>
    <row r="378" spans="1:1">
      <c r="A378" s="9"/>
    </row>
    <row r="379" spans="1:1">
      <c r="A379" s="9"/>
    </row>
    <row r="380" spans="1:1">
      <c r="A380" s="9"/>
    </row>
    <row r="381" spans="1:1">
      <c r="A381" s="9"/>
    </row>
    <row r="382" spans="1:1">
      <c r="A382" s="9"/>
    </row>
    <row r="383" spans="1:1">
      <c r="A383" s="9"/>
    </row>
    <row r="384" spans="1:1">
      <c r="A384" s="9"/>
    </row>
    <row r="385" spans="1:1">
      <c r="A385" s="9"/>
    </row>
    <row r="386" spans="1:1">
      <c r="A386" s="9"/>
    </row>
    <row r="387" spans="1:1">
      <c r="A387" s="9"/>
    </row>
    <row r="388" spans="1:1">
      <c r="A388" s="9"/>
    </row>
    <row r="389" spans="1:1">
      <c r="A389" s="9"/>
    </row>
    <row r="390" spans="1:1">
      <c r="A390" s="9"/>
    </row>
    <row r="391" spans="1:1">
      <c r="A391" s="9"/>
    </row>
    <row r="392" spans="1:1">
      <c r="A392" s="9"/>
    </row>
    <row r="393" spans="1:1">
      <c r="A393" s="9"/>
    </row>
    <row r="394" spans="1:1">
      <c r="A394" s="9"/>
    </row>
    <row r="395" spans="1:1">
      <c r="A395" s="9"/>
    </row>
    <row r="396" spans="1:1">
      <c r="A396" s="9"/>
    </row>
    <row r="397" spans="1:1">
      <c r="A397" s="9"/>
    </row>
    <row r="398" spans="1:1">
      <c r="A398" s="9"/>
    </row>
    <row r="399" spans="1:1">
      <c r="A399" s="9"/>
    </row>
    <row r="400" spans="1:1">
      <c r="A400" s="9"/>
    </row>
    <row r="401" spans="1:1">
      <c r="A401" s="9"/>
    </row>
    <row r="402" spans="1:1">
      <c r="A402" s="9"/>
    </row>
    <row r="403" spans="1:1">
      <c r="A403" s="9"/>
    </row>
    <row r="404" spans="1:1">
      <c r="A404" s="9"/>
    </row>
    <row r="405" spans="1:1">
      <c r="A405" s="9"/>
    </row>
    <row r="406" spans="1:1">
      <c r="A406" s="9"/>
    </row>
    <row r="407" spans="1:1">
      <c r="A407" s="9"/>
    </row>
    <row r="408" spans="1:1">
      <c r="A408" s="9"/>
    </row>
    <row r="409" spans="1:1">
      <c r="A409" s="9"/>
    </row>
    <row r="410" spans="1:1">
      <c r="A410" s="9"/>
    </row>
    <row r="411" spans="1:1">
      <c r="A411" s="9"/>
    </row>
    <row r="412" spans="1:1">
      <c r="A412" s="9"/>
    </row>
    <row r="413" spans="1:1">
      <c r="A413" s="9"/>
    </row>
    <row r="414" spans="1:1">
      <c r="A414" s="9"/>
    </row>
    <row r="415" spans="1:1">
      <c r="A415" s="9"/>
    </row>
    <row r="416" spans="1:1">
      <c r="A416" s="9"/>
    </row>
    <row r="417" spans="1:1">
      <c r="A417" s="9"/>
    </row>
    <row r="418" spans="1:1">
      <c r="A418" s="9"/>
    </row>
    <row r="419" spans="1:1">
      <c r="A419" s="9"/>
    </row>
    <row r="420" spans="1:1">
      <c r="A420" s="9"/>
    </row>
    <row r="421" spans="1:1">
      <c r="A421" s="9"/>
    </row>
    <row r="422" spans="1:1">
      <c r="A422" s="9"/>
    </row>
    <row r="423" spans="1:1">
      <c r="A423" s="9"/>
    </row>
    <row r="424" spans="1:1">
      <c r="A424" s="9"/>
    </row>
    <row r="425" spans="1:1">
      <c r="A425" s="9"/>
    </row>
    <row r="426" spans="1:1">
      <c r="A426" s="9"/>
    </row>
    <row r="427" spans="1:1">
      <c r="A427" s="9"/>
    </row>
    <row r="428" spans="1:1">
      <c r="A428" s="9"/>
    </row>
    <row r="429" spans="1:1">
      <c r="A429" s="9"/>
    </row>
    <row r="430" spans="1:1">
      <c r="A430" s="9"/>
    </row>
    <row r="431" spans="1:1">
      <c r="A431" s="9"/>
    </row>
    <row r="432" spans="1:1">
      <c r="A432" s="9"/>
    </row>
    <row r="433" spans="1:1">
      <c r="A433" s="9"/>
    </row>
    <row r="434" spans="1:1">
      <c r="A434" s="9"/>
    </row>
    <row r="435" spans="1:1">
      <c r="A435" s="9"/>
    </row>
    <row r="436" spans="1:1">
      <c r="A436" s="9"/>
    </row>
    <row r="437" spans="1:1">
      <c r="A437" s="9"/>
    </row>
    <row r="438" spans="1:1">
      <c r="A438" s="9"/>
    </row>
    <row r="439" spans="1:1">
      <c r="A439" s="9"/>
    </row>
    <row r="440" spans="1:1">
      <c r="A440" s="9"/>
    </row>
    <row r="441" spans="1:1">
      <c r="A441" s="9"/>
    </row>
    <row r="442" spans="1:1">
      <c r="A442" s="9"/>
    </row>
    <row r="443" spans="1:1">
      <c r="A443" s="9"/>
    </row>
    <row r="444" spans="1:1">
      <c r="A444" s="9"/>
    </row>
    <row r="445" spans="1:1">
      <c r="A445" s="9"/>
    </row>
    <row r="446" spans="1:1">
      <c r="A446" s="9"/>
    </row>
    <row r="447" spans="1:1">
      <c r="A447" s="9"/>
    </row>
    <row r="448" spans="1:1">
      <c r="A448" s="9"/>
    </row>
    <row r="449" spans="1:1">
      <c r="A449" s="9"/>
    </row>
    <row r="450" spans="1:1">
      <c r="A450" s="9"/>
    </row>
    <row r="451" spans="1:1">
      <c r="A451" s="9"/>
    </row>
    <row r="452" spans="1:1">
      <c r="A452" s="9"/>
    </row>
    <row r="453" spans="1:1">
      <c r="A453" s="9"/>
    </row>
    <row r="454" spans="1:1">
      <c r="A454" s="9"/>
    </row>
    <row r="455" spans="1:1">
      <c r="A455" s="9"/>
    </row>
    <row r="456" spans="1:1">
      <c r="A456" s="9"/>
    </row>
    <row r="457" spans="1:1">
      <c r="A457" s="9"/>
    </row>
    <row r="458" spans="1:1">
      <c r="A458" s="9"/>
    </row>
    <row r="459" spans="1:1">
      <c r="A459" s="9"/>
    </row>
    <row r="460" spans="1:1">
      <c r="A460" s="9"/>
    </row>
    <row r="461" spans="1:1">
      <c r="A461" s="9"/>
    </row>
    <row r="462" spans="1:1">
      <c r="A462" s="9"/>
    </row>
    <row r="463" spans="1:1">
      <c r="A463" s="9"/>
    </row>
    <row r="464" spans="1:1">
      <c r="A464" s="9"/>
    </row>
    <row r="465" spans="1:1">
      <c r="A465" s="9"/>
    </row>
    <row r="466" spans="1:1">
      <c r="A466" s="9"/>
    </row>
    <row r="467" spans="1:1">
      <c r="A467" s="9"/>
    </row>
    <row r="468" spans="1:1">
      <c r="A468" s="9"/>
    </row>
    <row r="469" spans="1:1">
      <c r="A469" s="9"/>
    </row>
    <row r="470" spans="1:1">
      <c r="A470" s="9"/>
    </row>
    <row r="471" spans="1:1">
      <c r="A471" s="9"/>
    </row>
    <row r="472" spans="1:1">
      <c r="A472" s="9"/>
    </row>
    <row r="473" spans="1:1">
      <c r="A473" s="9"/>
    </row>
    <row r="474" spans="1:1">
      <c r="A474" s="9"/>
    </row>
    <row r="475" spans="1:1">
      <c r="A475" s="9"/>
    </row>
    <row r="476" spans="1:1">
      <c r="A476" s="9"/>
    </row>
    <row r="477" spans="1:1">
      <c r="A477" s="9"/>
    </row>
    <row r="478" spans="1:1">
      <c r="A478" s="9"/>
    </row>
    <row r="479" spans="1:1">
      <c r="A479" s="9"/>
    </row>
    <row r="480" spans="1:1">
      <c r="A480" s="9"/>
    </row>
    <row r="481" spans="1:1">
      <c r="A481" s="9"/>
    </row>
    <row r="482" spans="1:1">
      <c r="A482" s="9"/>
    </row>
    <row r="483" spans="1:1">
      <c r="A483" s="9"/>
    </row>
    <row r="484" spans="1:1">
      <c r="A484" s="9"/>
    </row>
    <row r="485" spans="1:1">
      <c r="A485" s="9"/>
    </row>
    <row r="486" spans="1:1">
      <c r="A486" s="9"/>
    </row>
    <row r="487" spans="1:1">
      <c r="A487" s="9"/>
    </row>
    <row r="488" spans="1:1">
      <c r="A488" s="9"/>
    </row>
    <row r="489" spans="1:1">
      <c r="A489" s="9"/>
    </row>
    <row r="490" spans="1:1">
      <c r="A490" s="9"/>
    </row>
    <row r="491" spans="1:1">
      <c r="A491" s="9"/>
    </row>
    <row r="492" spans="1:1">
      <c r="A492" s="9"/>
    </row>
    <row r="493" spans="1:1">
      <c r="A493" s="9"/>
    </row>
    <row r="494" spans="1:1">
      <c r="A494" s="9"/>
    </row>
    <row r="495" spans="1:1">
      <c r="A495" s="9"/>
    </row>
    <row r="496" spans="1:1">
      <c r="A496" s="9"/>
    </row>
    <row r="497" spans="1:1">
      <c r="A497" s="9"/>
    </row>
    <row r="498" spans="1:1">
      <c r="A498" s="9"/>
    </row>
    <row r="499" spans="1:1">
      <c r="A499" s="9"/>
    </row>
    <row r="500" spans="1:1">
      <c r="A500" s="9"/>
    </row>
    <row r="501" spans="1:1">
      <c r="A501" s="9"/>
    </row>
    <row r="502" spans="1:1">
      <c r="A502" s="9"/>
    </row>
    <row r="503" spans="1:1">
      <c r="A503" s="9"/>
    </row>
    <row r="504" spans="1:1">
      <c r="A504" s="9"/>
    </row>
    <row r="505" spans="1:1">
      <c r="A505" s="9"/>
    </row>
    <row r="506" spans="1:1">
      <c r="A506" s="9"/>
    </row>
    <row r="507" spans="1:1">
      <c r="A507" s="9"/>
    </row>
    <row r="508" spans="1:1">
      <c r="A508" s="9"/>
    </row>
    <row r="509" spans="1:1">
      <c r="A509" s="9"/>
    </row>
    <row r="510" spans="1:1">
      <c r="A510" s="9"/>
    </row>
    <row r="511" spans="1:1">
      <c r="A511" s="9"/>
    </row>
    <row r="512" spans="1:1">
      <c r="A512" s="9"/>
    </row>
    <row r="513" spans="1:1">
      <c r="A513" s="9"/>
    </row>
    <row r="514" spans="1:1">
      <c r="A514" s="9"/>
    </row>
    <row r="515" spans="1:1">
      <c r="A515" s="9"/>
    </row>
    <row r="516" spans="1:1">
      <c r="A516" s="9"/>
    </row>
    <row r="517" spans="1:1">
      <c r="A517" s="9"/>
    </row>
    <row r="518" spans="1:1">
      <c r="A518" s="9"/>
    </row>
    <row r="519" spans="1:1">
      <c r="A519" s="9"/>
    </row>
    <row r="520" spans="1:1">
      <c r="A520" s="9"/>
    </row>
    <row r="521" spans="1:1">
      <c r="A521" s="9"/>
    </row>
    <row r="522" spans="1:1">
      <c r="A522" s="9"/>
    </row>
    <row r="523" spans="1:1">
      <c r="A523" s="9"/>
    </row>
    <row r="524" spans="1:1">
      <c r="A524" s="9"/>
    </row>
    <row r="525" spans="1:1">
      <c r="A525" s="9"/>
    </row>
    <row r="526" spans="1:1">
      <c r="A526" s="9"/>
    </row>
    <row r="527" spans="1:1">
      <c r="A527" s="9"/>
    </row>
    <row r="528" spans="1:1">
      <c r="A528" s="9"/>
    </row>
    <row r="529" spans="1:1">
      <c r="A529" s="9"/>
    </row>
    <row r="530" spans="1:1">
      <c r="A530" s="9"/>
    </row>
    <row r="531" spans="1:1">
      <c r="A531" s="9"/>
    </row>
    <row r="532" spans="1:1">
      <c r="A532" s="9"/>
    </row>
    <row r="533" spans="1:1">
      <c r="A533" s="9"/>
    </row>
    <row r="534" spans="1:1">
      <c r="A534" s="9"/>
    </row>
    <row r="535" spans="1:1">
      <c r="A535" s="9"/>
    </row>
    <row r="536" spans="1:1">
      <c r="A536" s="9"/>
    </row>
    <row r="537" spans="1:1">
      <c r="A537" s="9"/>
    </row>
    <row r="538" spans="1:1">
      <c r="A538" s="9"/>
    </row>
    <row r="539" spans="1:1">
      <c r="A539" s="9"/>
    </row>
    <row r="540" spans="1:1">
      <c r="A540" s="9"/>
    </row>
    <row r="541" spans="1:1">
      <c r="A541" s="9"/>
    </row>
    <row r="542" spans="1:1">
      <c r="A542" s="9"/>
    </row>
    <row r="543" spans="1:1">
      <c r="A543" s="9"/>
    </row>
    <row r="544" spans="1:1">
      <c r="A544" s="9"/>
    </row>
    <row r="545" spans="1:1">
      <c r="A545" s="9"/>
    </row>
    <row r="546" spans="1:1">
      <c r="A546" s="9"/>
    </row>
    <row r="547" spans="1:1">
      <c r="A547" s="9"/>
    </row>
    <row r="548" spans="1:1">
      <c r="A548" s="9"/>
    </row>
    <row r="549" spans="1:1">
      <c r="A549" s="9"/>
    </row>
    <row r="550" spans="1:1">
      <c r="A550" s="9"/>
    </row>
    <row r="551" spans="1:1">
      <c r="A551" s="9"/>
    </row>
    <row r="552" spans="1:1">
      <c r="A552" s="9"/>
    </row>
    <row r="553" spans="1:1">
      <c r="A553" s="9"/>
    </row>
    <row r="554" spans="1:1">
      <c r="A554" s="9"/>
    </row>
    <row r="555" spans="1:1">
      <c r="A555" s="9"/>
    </row>
    <row r="556" spans="1:1">
      <c r="A556" s="9"/>
    </row>
    <row r="557" spans="1:1">
      <c r="A557" s="9"/>
    </row>
    <row r="558" spans="1:1">
      <c r="A558" s="9"/>
    </row>
    <row r="559" spans="1:1">
      <c r="A559" s="9"/>
    </row>
    <row r="560" spans="1:1">
      <c r="A560" s="9"/>
    </row>
    <row r="561" spans="1:1">
      <c r="A561" s="9"/>
    </row>
    <row r="562" spans="1:1">
      <c r="A562" s="9"/>
    </row>
    <row r="563" spans="1:1">
      <c r="A563" s="9"/>
    </row>
    <row r="564" spans="1:1">
      <c r="A564" s="9"/>
    </row>
    <row r="565" spans="1:1">
      <c r="A565" s="9"/>
    </row>
    <row r="566" spans="1:1">
      <c r="A566" s="9"/>
    </row>
    <row r="567" spans="1:1">
      <c r="A567" s="9"/>
    </row>
    <row r="568" spans="1:1">
      <c r="A568" s="9"/>
    </row>
    <row r="569" spans="1:1">
      <c r="A569" s="9"/>
    </row>
    <row r="570" spans="1:1">
      <c r="A570" s="9"/>
    </row>
    <row r="571" spans="1:1">
      <c r="A571" s="9"/>
    </row>
    <row r="572" spans="1:1">
      <c r="A572" s="9"/>
    </row>
    <row r="573" spans="1:1">
      <c r="A573" s="9"/>
    </row>
    <row r="574" spans="1:1">
      <c r="A574" s="9"/>
    </row>
    <row r="575" spans="1:1">
      <c r="A575" s="9"/>
    </row>
    <row r="576" spans="1:1">
      <c r="A576" s="9"/>
    </row>
    <row r="577" spans="1:1">
      <c r="A577" s="9"/>
    </row>
    <row r="578" spans="1:1">
      <c r="A578" s="9"/>
    </row>
    <row r="579" spans="1:1">
      <c r="A579" s="9"/>
    </row>
    <row r="580" spans="1:1">
      <c r="A580" s="9"/>
    </row>
    <row r="581" spans="1:1">
      <c r="A581" s="9"/>
    </row>
    <row r="582" spans="1:1">
      <c r="A582" s="9"/>
    </row>
    <row r="583" spans="1:1">
      <c r="A583" s="9"/>
    </row>
    <row r="584" spans="1:1">
      <c r="A584" s="9"/>
    </row>
    <row r="585" spans="1:1">
      <c r="A585" s="9"/>
    </row>
    <row r="586" spans="1:1">
      <c r="A586" s="9"/>
    </row>
    <row r="587" spans="1:1">
      <c r="A587" s="9"/>
    </row>
    <row r="588" spans="1:1">
      <c r="A588" s="9"/>
    </row>
    <row r="589" spans="1:1">
      <c r="A589" s="9"/>
    </row>
    <row r="590" spans="1:1">
      <c r="A590" s="9"/>
    </row>
    <row r="591" spans="1:1">
      <c r="A591" s="9"/>
    </row>
    <row r="592" spans="1:1">
      <c r="A592" s="9"/>
    </row>
    <row r="593" spans="1:1">
      <c r="A593" s="9"/>
    </row>
    <row r="594" spans="1:1">
      <c r="A594" s="9"/>
    </row>
    <row r="595" spans="1:1">
      <c r="A595" s="9"/>
    </row>
    <row r="596" spans="1:1">
      <c r="A596" s="9"/>
    </row>
    <row r="597" spans="1:1">
      <c r="A597" s="9"/>
    </row>
    <row r="598" spans="1:1">
      <c r="A598" s="9"/>
    </row>
    <row r="599" spans="1:1">
      <c r="A599" s="9"/>
    </row>
    <row r="600" spans="1:1">
      <c r="A600" s="9"/>
    </row>
    <row r="601" spans="1:1">
      <c r="A601" s="9"/>
    </row>
    <row r="602" spans="1:1">
      <c r="A602" s="9"/>
    </row>
    <row r="603" spans="1:1">
      <c r="A603" s="9"/>
    </row>
    <row r="604" spans="1:1">
      <c r="A604" s="9"/>
    </row>
    <row r="605" spans="1:1">
      <c r="A605" s="9"/>
    </row>
    <row r="606" spans="1:1">
      <c r="A606" s="9"/>
    </row>
    <row r="607" spans="1:1">
      <c r="A607" s="9"/>
    </row>
    <row r="608" spans="1:1">
      <c r="A608" s="9"/>
    </row>
    <row r="609" spans="1:1">
      <c r="A609" s="9"/>
    </row>
    <row r="610" spans="1:1">
      <c r="A610" s="9"/>
    </row>
    <row r="611" spans="1:1">
      <c r="A611" s="9"/>
    </row>
    <row r="612" spans="1:1">
      <c r="A612" s="9"/>
    </row>
    <row r="613" spans="1:1">
      <c r="A613" s="9"/>
    </row>
    <row r="614" spans="1:1">
      <c r="A614" s="9"/>
    </row>
    <row r="615" spans="1:1">
      <c r="A615" s="9"/>
    </row>
    <row r="616" spans="1:1">
      <c r="A616" s="9"/>
    </row>
    <row r="617" spans="1:1">
      <c r="A617" s="9"/>
    </row>
    <row r="618" spans="1:1">
      <c r="A618" s="9"/>
    </row>
    <row r="619" spans="1:1">
      <c r="A619" s="9"/>
    </row>
    <row r="620" spans="1:1">
      <c r="A620" s="9"/>
    </row>
    <row r="621" spans="1:1">
      <c r="A621" s="9"/>
    </row>
    <row r="622" spans="1:1">
      <c r="A622" s="9"/>
    </row>
    <row r="623" spans="1:1">
      <c r="A623" s="9"/>
    </row>
    <row r="624" spans="1:1">
      <c r="A624" s="9"/>
    </row>
    <row r="625" spans="1:1">
      <c r="A625" s="9"/>
    </row>
    <row r="626" spans="1:1">
      <c r="A626" s="9"/>
    </row>
    <row r="627" spans="1:1">
      <c r="A627" s="9"/>
    </row>
    <row r="628" spans="1:1">
      <c r="A628" s="9"/>
    </row>
    <row r="629" spans="1:1">
      <c r="A629" s="9"/>
    </row>
    <row r="630" spans="1:1">
      <c r="A630" s="9"/>
    </row>
    <row r="631" spans="1:1">
      <c r="A631" s="9"/>
    </row>
    <row r="632" spans="1:1">
      <c r="A632" s="9"/>
    </row>
    <row r="633" spans="1:1">
      <c r="A633" s="9"/>
    </row>
    <row r="634" spans="1:1">
      <c r="A634" s="9"/>
    </row>
    <row r="635" spans="1:1">
      <c r="A635" s="9"/>
    </row>
    <row r="636" spans="1:1">
      <c r="A636" s="9"/>
    </row>
    <row r="637" spans="1:1">
      <c r="A637" s="9"/>
    </row>
    <row r="638" spans="1:1">
      <c r="A638" s="9"/>
    </row>
    <row r="639" spans="1:1">
      <c r="A639" s="9"/>
    </row>
    <row r="640" spans="1:1">
      <c r="A640" s="9"/>
    </row>
    <row r="641" spans="1:1">
      <c r="A641" s="9"/>
    </row>
    <row r="642" spans="1:1">
      <c r="A642" s="9"/>
    </row>
    <row r="643" spans="1:1">
      <c r="A643" s="9"/>
    </row>
    <row r="644" spans="1:1">
      <c r="A644" s="9"/>
    </row>
    <row r="645" spans="1:1">
      <c r="A645" s="9"/>
    </row>
    <row r="646" spans="1:1">
      <c r="A646" s="9"/>
    </row>
    <row r="647" spans="1:1">
      <c r="A647" s="9"/>
    </row>
    <row r="648" spans="1:1">
      <c r="A648" s="9"/>
    </row>
    <row r="649" spans="1:1">
      <c r="A649" s="9"/>
    </row>
    <row r="650" spans="1:1">
      <c r="A650" s="9"/>
    </row>
    <row r="651" spans="1:1">
      <c r="A651" s="9"/>
    </row>
    <row r="652" spans="1:1">
      <c r="A652" s="9"/>
    </row>
    <row r="653" spans="1:1">
      <c r="A653" s="9"/>
    </row>
    <row r="654" spans="1:1">
      <c r="A654" s="9"/>
    </row>
    <row r="655" spans="1:1">
      <c r="A655" s="9"/>
    </row>
    <row r="656" spans="1:1">
      <c r="A656" s="9"/>
    </row>
    <row r="657" spans="1:1">
      <c r="A657" s="9"/>
    </row>
    <row r="658" spans="1:1">
      <c r="A658" s="9"/>
    </row>
    <row r="659" spans="1:1">
      <c r="A659" s="9"/>
    </row>
    <row r="660" spans="1:1">
      <c r="A660" s="9"/>
    </row>
    <row r="661" spans="1:1">
      <c r="A661" s="9"/>
    </row>
    <row r="662" spans="1:1">
      <c r="A662" s="9"/>
    </row>
    <row r="663" spans="1:1">
      <c r="A663" s="9"/>
    </row>
    <row r="664" spans="1:1">
      <c r="A664" s="9"/>
    </row>
    <row r="665" spans="1:1">
      <c r="A665" s="9"/>
    </row>
    <row r="666" spans="1:1">
      <c r="A666" s="9"/>
    </row>
    <row r="667" spans="1:1">
      <c r="A667" s="9"/>
    </row>
    <row r="668" spans="1:1">
      <c r="A668" s="9"/>
    </row>
    <row r="669" spans="1:1">
      <c r="A669" s="9"/>
    </row>
    <row r="670" spans="1:1">
      <c r="A670" s="9"/>
    </row>
    <row r="671" spans="1:1">
      <c r="A671" s="9"/>
    </row>
    <row r="672" spans="1:1">
      <c r="A672" s="9"/>
    </row>
    <row r="673" spans="1:1">
      <c r="A673" s="9"/>
    </row>
    <row r="674" spans="1:1">
      <c r="A674" s="9"/>
    </row>
    <row r="675" spans="1:1">
      <c r="A675" s="9"/>
    </row>
    <row r="676" spans="1:1">
      <c r="A676" s="9"/>
    </row>
    <row r="677" spans="1:1">
      <c r="A677" s="9"/>
    </row>
    <row r="678" spans="1:1">
      <c r="A678" s="9"/>
    </row>
    <row r="679" spans="1:1">
      <c r="A679" s="9"/>
    </row>
    <row r="680" spans="1:1">
      <c r="A680" s="9"/>
    </row>
    <row r="681" spans="1:1">
      <c r="A681" s="9"/>
    </row>
    <row r="682" spans="1:1">
      <c r="A682" s="9"/>
    </row>
    <row r="683" spans="1:1">
      <c r="A683" s="9"/>
    </row>
    <row r="684" spans="1:1">
      <c r="A684" s="9"/>
    </row>
    <row r="685" spans="1:1">
      <c r="A685" s="9"/>
    </row>
    <row r="686" spans="1:1">
      <c r="A686" s="9"/>
    </row>
    <row r="687" spans="1:1">
      <c r="A687" s="9"/>
    </row>
    <row r="688" spans="1:1">
      <c r="A688" s="9"/>
    </row>
    <row r="689" spans="1:1">
      <c r="A689" s="9"/>
    </row>
    <row r="690" spans="1:1">
      <c r="A690" s="9"/>
    </row>
    <row r="691" spans="1:1">
      <c r="A691" s="9"/>
    </row>
    <row r="692" spans="1:1">
      <c r="A692" s="9"/>
    </row>
    <row r="693" spans="1:1">
      <c r="A693" s="9"/>
    </row>
    <row r="694" spans="1:1">
      <c r="A694" s="9"/>
    </row>
    <row r="695" spans="1:1">
      <c r="A695" s="9"/>
    </row>
    <row r="696" spans="1:1">
      <c r="A696" s="9"/>
    </row>
    <row r="697" spans="1:1">
      <c r="A697" s="9"/>
    </row>
    <row r="698" spans="1:1">
      <c r="A698" s="9"/>
    </row>
    <row r="699" spans="1:1">
      <c r="A699" s="9"/>
    </row>
    <row r="700" spans="1:1">
      <c r="A700" s="9"/>
    </row>
    <row r="701" spans="1:1">
      <c r="A701" s="9"/>
    </row>
    <row r="702" spans="1:1">
      <c r="A702" s="9"/>
    </row>
    <row r="703" spans="1:1">
      <c r="A703" s="9"/>
    </row>
    <row r="704" spans="1:1">
      <c r="A704" s="9"/>
    </row>
    <row r="705" spans="1:1">
      <c r="A705" s="9"/>
    </row>
    <row r="706" spans="1:1">
      <c r="A706" s="9"/>
    </row>
    <row r="707" spans="1:1">
      <c r="A707" s="9"/>
    </row>
    <row r="708" spans="1:1">
      <c r="A708" s="9"/>
    </row>
    <row r="709" spans="1:1">
      <c r="A709" s="9"/>
    </row>
    <row r="710" spans="1:1">
      <c r="A710" s="9"/>
    </row>
    <row r="711" spans="1:1">
      <c r="A711" s="9"/>
    </row>
    <row r="712" spans="1:1">
      <c r="A712" s="9"/>
    </row>
    <row r="713" spans="1:1">
      <c r="A713" s="9"/>
    </row>
    <row r="714" spans="1:1">
      <c r="A714" s="9"/>
    </row>
    <row r="715" spans="1:1">
      <c r="A715" s="9"/>
    </row>
    <row r="716" spans="1:1">
      <c r="A716" s="9"/>
    </row>
    <row r="717" spans="1:1">
      <c r="A717" s="9"/>
    </row>
    <row r="718" spans="1:1">
      <c r="A718" s="9"/>
    </row>
    <row r="719" spans="1:1">
      <c r="A719" s="9"/>
    </row>
    <row r="720" spans="1:1">
      <c r="A720" s="9"/>
    </row>
    <row r="721" spans="1:1">
      <c r="A721" s="9"/>
    </row>
    <row r="722" spans="1:1">
      <c r="A722" s="9"/>
    </row>
    <row r="723" spans="1:1">
      <c r="A723" s="9"/>
    </row>
    <row r="724" spans="1:1">
      <c r="A724" s="9"/>
    </row>
    <row r="725" spans="1:1">
      <c r="A725" s="9"/>
    </row>
    <row r="726" spans="1:1">
      <c r="A726" s="9"/>
    </row>
    <row r="727" spans="1:1">
      <c r="A727" s="9"/>
    </row>
    <row r="728" spans="1:1">
      <c r="A728" s="9"/>
    </row>
    <row r="729" spans="1:1">
      <c r="A729" s="9"/>
    </row>
    <row r="730" spans="1:1">
      <c r="A730" s="9"/>
    </row>
    <row r="731" spans="1:1">
      <c r="A731" s="9"/>
    </row>
    <row r="732" spans="1:1">
      <c r="A732" s="9"/>
    </row>
    <row r="733" spans="1:1">
      <c r="A733" s="9"/>
    </row>
    <row r="734" spans="1:1">
      <c r="A734" s="9"/>
    </row>
    <row r="735" spans="1:1">
      <c r="A735" s="9"/>
    </row>
    <row r="736" spans="1:1">
      <c r="A736" s="9"/>
    </row>
    <row r="737" spans="1:1">
      <c r="A737" s="9"/>
    </row>
    <row r="738" spans="1:1">
      <c r="A738" s="9"/>
    </row>
    <row r="739" spans="1:1">
      <c r="A739" s="9"/>
    </row>
    <row r="740" spans="1:1">
      <c r="A740" s="9"/>
    </row>
    <row r="741" spans="1:1">
      <c r="A741" s="9"/>
    </row>
    <row r="742" spans="1:1">
      <c r="A742" s="9"/>
    </row>
    <row r="743" spans="1:1">
      <c r="A743" s="9"/>
    </row>
    <row r="744" spans="1:1">
      <c r="A744" s="9"/>
    </row>
    <row r="745" spans="1:1">
      <c r="A745" s="9"/>
    </row>
    <row r="746" spans="1:1">
      <c r="A746" s="9"/>
    </row>
    <row r="747" spans="1:1">
      <c r="A747" s="9"/>
    </row>
    <row r="748" spans="1:1">
      <c r="A748" s="9"/>
    </row>
    <row r="749" spans="1:1">
      <c r="A749" s="9"/>
    </row>
    <row r="750" spans="1:1">
      <c r="A750" s="9"/>
    </row>
    <row r="751" spans="1:1">
      <c r="A751" s="9"/>
    </row>
    <row r="752" spans="1:1">
      <c r="A752" s="9"/>
    </row>
    <row r="753" spans="1:1">
      <c r="A753" s="9"/>
    </row>
    <row r="754" spans="1:1">
      <c r="A754" s="9"/>
    </row>
    <row r="755" spans="1:1">
      <c r="A755" s="9"/>
    </row>
    <row r="756" spans="1:1">
      <c r="A756" s="9"/>
    </row>
    <row r="757" spans="1:1">
      <c r="A757" s="9"/>
    </row>
    <row r="758" spans="1:1">
      <c r="A758" s="9"/>
    </row>
    <row r="759" spans="1:1">
      <c r="A759" s="9"/>
    </row>
    <row r="760" spans="1:1">
      <c r="A760" s="9"/>
    </row>
    <row r="761" spans="1:1">
      <c r="A761" s="9"/>
    </row>
    <row r="762" spans="1:1">
      <c r="A762" s="9"/>
    </row>
    <row r="763" spans="1:1">
      <c r="A763" s="9"/>
    </row>
    <row r="764" spans="1:1">
      <c r="A764" s="9"/>
    </row>
    <row r="765" spans="1:1">
      <c r="A765" s="9"/>
    </row>
    <row r="766" spans="1:1">
      <c r="A766" s="9"/>
    </row>
    <row r="767" spans="1:1">
      <c r="A767" s="9"/>
    </row>
    <row r="768" spans="1:1">
      <c r="A768" s="9"/>
    </row>
    <row r="769" spans="1:1">
      <c r="A769" s="9"/>
    </row>
    <row r="770" spans="1:1">
      <c r="A770" s="9"/>
    </row>
    <row r="771" spans="1:1">
      <c r="A771" s="9"/>
    </row>
    <row r="772" spans="1:1">
      <c r="A772" s="9"/>
    </row>
    <row r="773" spans="1:1">
      <c r="A773" s="9"/>
    </row>
    <row r="774" spans="1:1">
      <c r="A774" s="9"/>
    </row>
    <row r="775" spans="1:1">
      <c r="A775" s="9"/>
    </row>
    <row r="776" spans="1:1">
      <c r="A776" s="9"/>
    </row>
    <row r="777" spans="1:1">
      <c r="A777" s="9"/>
    </row>
    <row r="778" spans="1:1">
      <c r="A778" s="9"/>
    </row>
    <row r="779" spans="1:1">
      <c r="A779" s="9"/>
    </row>
    <row r="780" spans="1:1">
      <c r="A780" s="9"/>
    </row>
    <row r="781" spans="1:1">
      <c r="A781" s="9"/>
    </row>
    <row r="782" spans="1:1">
      <c r="A782" s="9"/>
    </row>
    <row r="783" spans="1:1">
      <c r="A783" s="9"/>
    </row>
    <row r="784" spans="1:1">
      <c r="A784" s="9"/>
    </row>
    <row r="785" spans="1:1">
      <c r="A785" s="9"/>
    </row>
    <row r="786" spans="1:1">
      <c r="A786" s="9"/>
    </row>
    <row r="787" spans="1:1">
      <c r="A787" s="9"/>
    </row>
    <row r="788" spans="1:1">
      <c r="A788" s="9"/>
    </row>
    <row r="789" spans="1:1">
      <c r="A789" s="9"/>
    </row>
    <row r="790" spans="1:1">
      <c r="A790" s="9"/>
    </row>
    <row r="791" spans="1:1">
      <c r="A791" s="9"/>
    </row>
    <row r="792" spans="1:1">
      <c r="A792" s="9"/>
    </row>
    <row r="793" spans="1:1">
      <c r="A793" s="9"/>
    </row>
    <row r="794" spans="1:1">
      <c r="A794" s="9"/>
    </row>
    <row r="795" spans="1:1">
      <c r="A795" s="9"/>
    </row>
    <row r="796" spans="1:1">
      <c r="A796" s="9"/>
    </row>
    <row r="797" spans="1:1">
      <c r="A797" s="9"/>
    </row>
    <row r="798" spans="1:1">
      <c r="A798" s="9"/>
    </row>
    <row r="799" spans="1:1">
      <c r="A799" s="9"/>
    </row>
    <row r="800" spans="1:1">
      <c r="A800" s="9"/>
    </row>
    <row r="801" spans="1:1">
      <c r="A801" s="9"/>
    </row>
    <row r="802" spans="1:1">
      <c r="A802" s="9"/>
    </row>
    <row r="803" spans="1:1">
      <c r="A803" s="9"/>
    </row>
    <row r="804" spans="1:1">
      <c r="A804" s="9"/>
    </row>
    <row r="805" spans="1:1">
      <c r="A805" s="9"/>
    </row>
    <row r="806" spans="1:1">
      <c r="A806" s="9"/>
    </row>
    <row r="807" spans="1:1">
      <c r="A807" s="9"/>
    </row>
    <row r="808" spans="1:1">
      <c r="A808" s="9"/>
    </row>
    <row r="809" spans="1:1">
      <c r="A809" s="9"/>
    </row>
    <row r="810" spans="1:1">
      <c r="A810" s="9"/>
    </row>
    <row r="811" spans="1:1">
      <c r="A811" s="9"/>
    </row>
    <row r="812" spans="1:1">
      <c r="A812" s="9"/>
    </row>
    <row r="813" spans="1:1">
      <c r="A813" s="9"/>
    </row>
    <row r="814" spans="1:1">
      <c r="A814" s="9"/>
    </row>
    <row r="815" spans="1:1">
      <c r="A815" s="9"/>
    </row>
    <row r="816" spans="1:1">
      <c r="A816" s="9"/>
    </row>
    <row r="817" spans="1:1">
      <c r="A817" s="9"/>
    </row>
    <row r="818" spans="1:1">
      <c r="A818" s="9"/>
    </row>
    <row r="819" spans="1:1">
      <c r="A819" s="9"/>
    </row>
    <row r="820" spans="1:1">
      <c r="A820" s="9"/>
    </row>
    <row r="821" spans="1:1">
      <c r="A821" s="9"/>
    </row>
    <row r="822" spans="1:1">
      <c r="A822" s="9"/>
    </row>
    <row r="823" spans="1:1">
      <c r="A823" s="9"/>
    </row>
    <row r="824" spans="1:1">
      <c r="A824" s="9"/>
    </row>
    <row r="825" spans="1:1">
      <c r="A825" s="9"/>
    </row>
    <row r="826" spans="1:1">
      <c r="A826" s="9"/>
    </row>
    <row r="827" spans="1:1">
      <c r="A827" s="9"/>
    </row>
    <row r="828" spans="1:1">
      <c r="A828" s="9"/>
    </row>
    <row r="829" spans="1:1">
      <c r="A829" s="9"/>
    </row>
    <row r="830" spans="1:1">
      <c r="A830" s="9"/>
    </row>
    <row r="831" spans="1:1">
      <c r="A831" s="9"/>
    </row>
    <row r="832" spans="1:1">
      <c r="A832" s="9"/>
    </row>
    <row r="833" spans="1:1">
      <c r="A833" s="9"/>
    </row>
    <row r="834" spans="1:1">
      <c r="A834" s="9"/>
    </row>
    <row r="835" spans="1:1">
      <c r="A835" s="9"/>
    </row>
    <row r="836" spans="1:1">
      <c r="A836" s="9"/>
    </row>
    <row r="837" spans="1:1">
      <c r="A837" s="9"/>
    </row>
    <row r="838" spans="1:1">
      <c r="A838" s="9"/>
    </row>
    <row r="839" spans="1:1">
      <c r="A839" s="9"/>
    </row>
    <row r="840" spans="1:1">
      <c r="A840" s="9"/>
    </row>
    <row r="841" spans="1:1">
      <c r="A841" s="9"/>
    </row>
    <row r="842" spans="1:1">
      <c r="A842" s="9"/>
    </row>
    <row r="843" spans="1:1">
      <c r="A843" s="9"/>
    </row>
    <row r="844" spans="1:1">
      <c r="A844" s="9"/>
    </row>
    <row r="845" spans="1:1">
      <c r="A845" s="9"/>
    </row>
    <row r="846" spans="1:1">
      <c r="A846" s="9"/>
    </row>
    <row r="847" spans="1:1">
      <c r="A847" s="9"/>
    </row>
    <row r="848" spans="1:1">
      <c r="A848" s="9"/>
    </row>
    <row r="849" spans="1:1">
      <c r="A849" s="9"/>
    </row>
    <row r="850" spans="1:1">
      <c r="A850" s="9"/>
    </row>
    <row r="851" spans="1:1">
      <c r="A851" s="9"/>
    </row>
    <row r="852" spans="1:1">
      <c r="A852" s="9"/>
    </row>
    <row r="853" spans="1:1">
      <c r="A853" s="9"/>
    </row>
    <row r="854" spans="1:1">
      <c r="A854" s="9"/>
    </row>
    <row r="855" spans="1:1">
      <c r="A855" s="9"/>
    </row>
    <row r="856" spans="1:1">
      <c r="A856" s="9"/>
    </row>
    <row r="857" spans="1:1">
      <c r="A857" s="9"/>
    </row>
    <row r="858" spans="1:1">
      <c r="A858" s="9"/>
    </row>
    <row r="859" spans="1:1">
      <c r="A859" s="9"/>
    </row>
    <row r="860" spans="1:1">
      <c r="A860" s="9"/>
    </row>
    <row r="861" spans="1:1">
      <c r="A861" s="9"/>
    </row>
    <row r="862" spans="1:1">
      <c r="A862" s="9"/>
    </row>
    <row r="863" spans="1:1">
      <c r="A863" s="9"/>
    </row>
    <row r="864" spans="1:1">
      <c r="A864" s="9"/>
    </row>
    <row r="865" spans="1:1">
      <c r="A865" s="9"/>
    </row>
    <row r="866" spans="1:1">
      <c r="A866" s="9"/>
    </row>
    <row r="867" spans="1:1">
      <c r="A867" s="9"/>
    </row>
    <row r="868" spans="1:1">
      <c r="A868" s="9"/>
    </row>
    <row r="869" spans="1:1">
      <c r="A869" s="9"/>
    </row>
    <row r="870" spans="1:1">
      <c r="A870" s="9"/>
    </row>
    <row r="871" spans="1:1">
      <c r="A871" s="9"/>
    </row>
    <row r="872" spans="1:1">
      <c r="A872" s="9"/>
    </row>
    <row r="873" spans="1:1">
      <c r="A873" s="9"/>
    </row>
    <row r="874" spans="1:1">
      <c r="A874" s="9"/>
    </row>
    <row r="875" spans="1:1">
      <c r="A875" s="9"/>
    </row>
    <row r="876" spans="1:1">
      <c r="A876" s="9"/>
    </row>
    <row r="877" spans="1:1">
      <c r="A877" s="9"/>
    </row>
    <row r="878" spans="1:1">
      <c r="A878" s="9"/>
    </row>
    <row r="879" spans="1:1">
      <c r="A879" s="9"/>
    </row>
    <row r="880" spans="1:1">
      <c r="A880" s="9"/>
    </row>
    <row r="881" spans="1:1">
      <c r="A881" s="9"/>
    </row>
    <row r="882" spans="1:1">
      <c r="A882" s="9"/>
    </row>
    <row r="883" spans="1:1">
      <c r="A883" s="9"/>
    </row>
    <row r="884" spans="1:1">
      <c r="A884" s="9"/>
    </row>
    <row r="885" spans="1:1">
      <c r="A885" s="9"/>
    </row>
    <row r="886" spans="1:1">
      <c r="A886" s="9"/>
    </row>
    <row r="887" spans="1:1">
      <c r="A887" s="9"/>
    </row>
    <row r="888" spans="1:1">
      <c r="A888" s="9"/>
    </row>
    <row r="889" spans="1:1">
      <c r="A889" s="9"/>
    </row>
    <row r="890" spans="1:1">
      <c r="A890" s="9"/>
    </row>
    <row r="891" spans="1:1">
      <c r="A891" s="9"/>
    </row>
    <row r="892" spans="1:1">
      <c r="A892" s="9"/>
    </row>
    <row r="893" spans="1:1">
      <c r="A893" s="9"/>
    </row>
    <row r="894" spans="1:1">
      <c r="A894" s="9"/>
    </row>
    <row r="895" spans="1:1">
      <c r="A895" s="9"/>
    </row>
    <row r="896" spans="1:1">
      <c r="A896" s="9"/>
    </row>
    <row r="897" spans="1:1">
      <c r="A897" s="9"/>
    </row>
    <row r="898" spans="1:1">
      <c r="A898" s="9"/>
    </row>
    <row r="899" spans="1:1">
      <c r="A899" s="9"/>
    </row>
    <row r="900" spans="1:1">
      <c r="A900" s="9"/>
    </row>
    <row r="901" spans="1:1">
      <c r="A901" s="9"/>
    </row>
    <row r="902" spans="1:1">
      <c r="A902" s="9"/>
    </row>
    <row r="903" spans="1:1">
      <c r="A903" s="9"/>
    </row>
    <row r="904" spans="1:1">
      <c r="A904" s="9"/>
    </row>
    <row r="905" spans="1:1">
      <c r="A905" s="9"/>
    </row>
    <row r="906" spans="1:1">
      <c r="A906" s="9"/>
    </row>
    <row r="907" spans="1:1">
      <c r="A907" s="9"/>
    </row>
    <row r="908" spans="1:1">
      <c r="A908" s="9"/>
    </row>
    <row r="909" spans="1:1">
      <c r="A909" s="9"/>
    </row>
    <row r="910" spans="1:1">
      <c r="A910" s="9"/>
    </row>
    <row r="911" spans="1:1">
      <c r="A911" s="9"/>
    </row>
    <row r="912" spans="1:1">
      <c r="A912" s="9"/>
    </row>
    <row r="913" spans="1:1">
      <c r="A913" s="9"/>
    </row>
    <row r="914" spans="1:1">
      <c r="A914" s="9"/>
    </row>
    <row r="915" spans="1:1">
      <c r="A915" s="9"/>
    </row>
    <row r="916" spans="1:1">
      <c r="A916" s="9"/>
    </row>
    <row r="917" spans="1:1">
      <c r="A917" s="9"/>
    </row>
    <row r="918" spans="1:1">
      <c r="A918" s="9"/>
    </row>
    <row r="919" spans="1:1">
      <c r="A919" s="9"/>
    </row>
    <row r="920" spans="1:1">
      <c r="A920" s="9"/>
    </row>
    <row r="921" spans="1:1">
      <c r="A921" s="9"/>
    </row>
    <row r="922" spans="1:1">
      <c r="A922" s="9"/>
    </row>
    <row r="923" spans="1:1">
      <c r="A923" s="9"/>
    </row>
    <row r="924" spans="1:1">
      <c r="A924" s="9"/>
    </row>
    <row r="925" spans="1:1">
      <c r="A925" s="9"/>
    </row>
    <row r="926" spans="1:1">
      <c r="A926" s="9"/>
    </row>
    <row r="927" spans="1:1">
      <c r="A927" s="9"/>
    </row>
    <row r="928" spans="1:1">
      <c r="A928" s="9"/>
    </row>
    <row r="929" spans="1:1">
      <c r="A929" s="9"/>
    </row>
    <row r="930" spans="1:1">
      <c r="A930" s="9"/>
    </row>
    <row r="931" spans="1:1">
      <c r="A931" s="9"/>
    </row>
    <row r="932" spans="1:1">
      <c r="A932" s="9"/>
    </row>
    <row r="933" spans="1:1">
      <c r="A933" s="9"/>
    </row>
    <row r="934" spans="1:1">
      <c r="A934" s="9"/>
    </row>
    <row r="935" spans="1:1">
      <c r="A935" s="9"/>
    </row>
    <row r="936" spans="1:1">
      <c r="A936" s="9"/>
    </row>
    <row r="937" spans="1:1">
      <c r="A937" s="9"/>
    </row>
    <row r="938" spans="1:1">
      <c r="A938" s="9"/>
    </row>
    <row r="939" spans="1:1">
      <c r="A939" s="9"/>
    </row>
    <row r="940" spans="1:1">
      <c r="A940" s="9"/>
    </row>
    <row r="941" spans="1:1">
      <c r="A941" s="9"/>
    </row>
    <row r="942" spans="1:1">
      <c r="A942" s="9"/>
    </row>
    <row r="943" spans="1:1">
      <c r="A943" s="9"/>
    </row>
    <row r="944" spans="1:1">
      <c r="A944" s="9"/>
    </row>
    <row r="945" spans="1:1">
      <c r="A945" s="9"/>
    </row>
    <row r="946" spans="1:1">
      <c r="A946" s="9"/>
    </row>
    <row r="947" spans="1:1">
      <c r="A947" s="9"/>
    </row>
    <row r="948" spans="1:1">
      <c r="A948" s="9"/>
    </row>
    <row r="949" spans="1:1">
      <c r="A949" s="9"/>
    </row>
    <row r="950" spans="1:1">
      <c r="A950" s="9"/>
    </row>
    <row r="951" spans="1:1">
      <c r="A951" s="9"/>
    </row>
    <row r="952" spans="1:1">
      <c r="A952" s="9"/>
    </row>
    <row r="953" spans="1:1">
      <c r="A953" s="9"/>
    </row>
    <row r="954" spans="1:1">
      <c r="A954" s="9"/>
    </row>
    <row r="955" spans="1:1">
      <c r="A955" s="9"/>
    </row>
    <row r="956" spans="1:1">
      <c r="A956" s="9"/>
    </row>
    <row r="957" spans="1:1">
      <c r="A957" s="9"/>
    </row>
    <row r="958" spans="1:1">
      <c r="A958" s="9"/>
    </row>
    <row r="959" spans="1:1">
      <c r="A959" s="9"/>
    </row>
    <row r="960" spans="1:1">
      <c r="A960" s="9"/>
    </row>
    <row r="961" spans="1:1">
      <c r="A961" s="9"/>
    </row>
    <row r="962" spans="1:1">
      <c r="A962" s="9"/>
    </row>
    <row r="963" spans="1:1">
      <c r="A963" s="9"/>
    </row>
    <row r="964" spans="1:1">
      <c r="A964" s="9"/>
    </row>
    <row r="965" spans="1:1">
      <c r="A965" s="9"/>
    </row>
    <row r="966" spans="1:1">
      <c r="A966" s="9"/>
    </row>
    <row r="967" spans="1:1">
      <c r="A967" s="9"/>
    </row>
    <row r="968" spans="1:1">
      <c r="A968" s="9"/>
    </row>
    <row r="969" spans="1:1">
      <c r="A969" s="9"/>
    </row>
    <row r="970" spans="1:1">
      <c r="A970" s="9"/>
    </row>
    <row r="971" spans="1:1">
      <c r="A971" s="9"/>
    </row>
    <row r="972" spans="1:1">
      <c r="A972" s="9"/>
    </row>
    <row r="973" spans="1:1">
      <c r="A973" s="9"/>
    </row>
    <row r="974" spans="1:1">
      <c r="A974" s="9"/>
    </row>
    <row r="975" spans="1:1">
      <c r="A975" s="9"/>
    </row>
    <row r="976" spans="1:1">
      <c r="A976" s="9"/>
    </row>
    <row r="977" spans="1:1">
      <c r="A977" s="9"/>
    </row>
    <row r="978" spans="1:1">
      <c r="A978" s="9"/>
    </row>
    <row r="979" spans="1:1">
      <c r="A979" s="9"/>
    </row>
    <row r="980" spans="1:1">
      <c r="A980" s="9"/>
    </row>
    <row r="981" spans="1:1">
      <c r="A981" s="9"/>
    </row>
    <row r="982" spans="1:1">
      <c r="A982" s="9"/>
    </row>
    <row r="983" spans="1:1">
      <c r="A983" s="9"/>
    </row>
    <row r="984" spans="1:1">
      <c r="A984" s="9"/>
    </row>
    <row r="985" spans="1:1">
      <c r="A985" s="9"/>
    </row>
    <row r="986" spans="1:1">
      <c r="A986" s="9"/>
    </row>
    <row r="987" spans="1:1">
      <c r="A987" s="9"/>
    </row>
    <row r="988" spans="1:1">
      <c r="A988" s="9"/>
    </row>
    <row r="989" spans="1:1">
      <c r="A989" s="9"/>
    </row>
    <row r="990" spans="1:1">
      <c r="A990" s="9"/>
    </row>
    <row r="991" spans="1:1">
      <c r="A991" s="9"/>
    </row>
    <row r="992" spans="1:1">
      <c r="A992" s="9"/>
    </row>
    <row r="993" spans="1:1">
      <c r="A993" s="9"/>
    </row>
    <row r="994" spans="1:1">
      <c r="A994" s="9"/>
    </row>
    <row r="995" spans="1:1">
      <c r="A995" s="9"/>
    </row>
    <row r="996" spans="1:1">
      <c r="A996" s="9"/>
    </row>
    <row r="997" spans="1:1">
      <c r="A997" s="9"/>
    </row>
    <row r="998" spans="1:1">
      <c r="A998" s="9"/>
    </row>
    <row r="999" spans="1:1">
      <c r="A999" s="9"/>
    </row>
    <row r="1000" spans="1:1">
      <c r="A1000" s="9"/>
    </row>
    <row r="1001" spans="1:1">
      <c r="A1001" s="9"/>
    </row>
    <row r="1002" spans="1:1">
      <c r="A1002" s="9"/>
    </row>
    <row r="1003" spans="1:1">
      <c r="A1003" s="9"/>
    </row>
    <row r="1004" spans="1:1">
      <c r="A1004" s="9"/>
    </row>
    <row r="1005" spans="1:1">
      <c r="A1005" s="9"/>
    </row>
    <row r="1006" spans="1:1">
      <c r="A1006" s="9"/>
    </row>
    <row r="1007" spans="1:1">
      <c r="A1007" s="9"/>
    </row>
    <row r="1008" spans="1:1">
      <c r="A1008" s="9"/>
    </row>
    <row r="1009" spans="1:1">
      <c r="A1009" s="9"/>
    </row>
    <row r="1010" spans="1:1">
      <c r="A1010" s="9"/>
    </row>
    <row r="1011" spans="1:1">
      <c r="A1011" s="9"/>
    </row>
    <row r="1012" spans="1:1">
      <c r="A1012" s="9"/>
    </row>
    <row r="1013" spans="1:1">
      <c r="A1013" s="9"/>
    </row>
    <row r="1014" spans="1:1">
      <c r="A1014" s="9"/>
    </row>
    <row r="1015" spans="1:1">
      <c r="A1015" s="9"/>
    </row>
    <row r="1016" spans="1:1">
      <c r="A1016" s="9"/>
    </row>
    <row r="1017" spans="1:1">
      <c r="A1017" s="9"/>
    </row>
    <row r="1018" spans="1:1">
      <c r="A1018" s="9"/>
    </row>
    <row r="1019" spans="1:1">
      <c r="A1019" s="9"/>
    </row>
    <row r="1020" spans="1:1">
      <c r="A1020" s="9"/>
    </row>
    <row r="1021" spans="1:1">
      <c r="A1021" s="9"/>
    </row>
    <row r="1022" spans="1:1">
      <c r="A1022" s="9"/>
    </row>
    <row r="1023" spans="1:1">
      <c r="A1023" s="9"/>
    </row>
    <row r="1024" spans="1:1">
      <c r="A1024" s="9"/>
    </row>
    <row r="1025" spans="1:1">
      <c r="A1025" s="9"/>
    </row>
    <row r="1026" spans="1:1">
      <c r="A1026" s="9"/>
    </row>
    <row r="1027" spans="1:1">
      <c r="A1027" s="9"/>
    </row>
    <row r="1028" spans="1:1">
      <c r="A1028" s="9"/>
    </row>
    <row r="1029" spans="1:1">
      <c r="A1029" s="9"/>
    </row>
    <row r="1030" spans="1:1">
      <c r="A1030" s="9"/>
    </row>
    <row r="1031" spans="1:1">
      <c r="A1031" s="9"/>
    </row>
    <row r="1032" spans="1:1">
      <c r="A1032" s="9"/>
    </row>
    <row r="1033" spans="1:1">
      <c r="A1033" s="9"/>
    </row>
    <row r="1034" spans="1:1">
      <c r="A1034" s="9"/>
    </row>
    <row r="1035" spans="1:1">
      <c r="A1035" s="9"/>
    </row>
    <row r="1036" spans="1:1">
      <c r="A1036" s="9"/>
    </row>
    <row r="1037" spans="1:1">
      <c r="A1037" s="9"/>
    </row>
    <row r="1038" spans="1:1">
      <c r="A1038" s="9"/>
    </row>
    <row r="1039" spans="1:1">
      <c r="A1039" s="9"/>
    </row>
    <row r="1040" spans="1:1">
      <c r="A1040" s="9"/>
    </row>
    <row r="1041" spans="1:1">
      <c r="A1041" s="9"/>
    </row>
  </sheetData>
  <mergeCells count="11">
    <mergeCell ref="B1:D1"/>
    <mergeCell ref="B2:D2"/>
    <mergeCell ref="B52:D52"/>
    <mergeCell ref="A4:D4"/>
    <mergeCell ref="A5:D5"/>
    <mergeCell ref="A8:A10"/>
    <mergeCell ref="B8:D8"/>
    <mergeCell ref="A6:D6"/>
    <mergeCell ref="C7:D7"/>
    <mergeCell ref="B9:B10"/>
    <mergeCell ref="C9:D9"/>
  </mergeCells>
  <phoneticPr fontId="0" type="noConversion"/>
  <printOptions horizontalCentered="1"/>
  <pageMargins left="0.66" right="0" top="0.8" bottom="0.7" header="0.49" footer="0.2"/>
  <pageSetup paperSize="9" scale="90" orientation="portrait" r:id="rId1"/>
  <headerFooter alignWithMargins="0">
    <oddFooter>&amp;C&amp;P/2 (PL01)</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2"/>
  <sheetViews>
    <sheetView topLeftCell="A55" workbookViewId="0">
      <selection activeCell="C62" sqref="C62:F62"/>
    </sheetView>
  </sheetViews>
  <sheetFormatPr defaultColWidth="9" defaultRowHeight="12.75"/>
  <cols>
    <col min="1" max="1" width="5.375" style="23" customWidth="1"/>
    <col min="2" max="2" width="63.625" style="13" customWidth="1"/>
    <col min="3" max="6" width="12.625" style="13" customWidth="1"/>
    <col min="7" max="16384" width="9" style="13"/>
  </cols>
  <sheetData>
    <row r="1" spans="1:6" ht="16.5">
      <c r="A1" s="348" t="s">
        <v>923</v>
      </c>
      <c r="B1" s="348"/>
      <c r="C1" s="348" t="s">
        <v>924</v>
      </c>
      <c r="D1" s="348"/>
      <c r="E1" s="348"/>
      <c r="F1" s="348"/>
    </row>
    <row r="2" spans="1:6" ht="16.5">
      <c r="A2" s="348" t="s">
        <v>926</v>
      </c>
      <c r="B2" s="348"/>
      <c r="C2" s="348" t="s">
        <v>925</v>
      </c>
      <c r="D2" s="348"/>
      <c r="E2" s="348"/>
      <c r="F2" s="348"/>
    </row>
    <row r="3" spans="1:6" ht="10.15" customHeight="1"/>
    <row r="4" spans="1:6" ht="16.149999999999999" customHeight="1">
      <c r="A4" s="361" t="s">
        <v>124</v>
      </c>
      <c r="B4" s="361"/>
      <c r="C4" s="361"/>
      <c r="D4" s="361"/>
      <c r="E4" s="361"/>
      <c r="F4" s="361"/>
    </row>
    <row r="5" spans="1:6" ht="17.25" customHeight="1">
      <c r="A5" s="362" t="s">
        <v>144</v>
      </c>
      <c r="B5" s="362"/>
      <c r="C5" s="362"/>
      <c r="D5" s="362"/>
      <c r="E5" s="362"/>
      <c r="F5" s="362"/>
    </row>
    <row r="6" spans="1:6" ht="17.25" customHeight="1">
      <c r="A6" s="355" t="s">
        <v>928</v>
      </c>
      <c r="B6" s="355"/>
      <c r="C6" s="355"/>
      <c r="D6" s="355"/>
      <c r="E6" s="355"/>
      <c r="F6" s="355"/>
    </row>
    <row r="7" spans="1:6" s="65" customFormat="1" ht="16.149999999999999" customHeight="1">
      <c r="A7" s="19"/>
      <c r="B7" s="19"/>
      <c r="D7" s="363" t="s">
        <v>155</v>
      </c>
      <c r="E7" s="363"/>
      <c r="F7" s="363"/>
    </row>
    <row r="8" spans="1:6" ht="22.5" customHeight="1">
      <c r="A8" s="367" t="s">
        <v>39</v>
      </c>
      <c r="B8" s="367" t="s">
        <v>40</v>
      </c>
      <c r="C8" s="364" t="s">
        <v>137</v>
      </c>
      <c r="D8" s="365"/>
      <c r="E8" s="365"/>
      <c r="F8" s="366"/>
    </row>
    <row r="9" spans="1:6" ht="20.25" customHeight="1">
      <c r="A9" s="368"/>
      <c r="B9" s="368" t="s">
        <v>41</v>
      </c>
      <c r="C9" s="367" t="s">
        <v>42</v>
      </c>
      <c r="D9" s="358" t="s">
        <v>43</v>
      </c>
      <c r="E9" s="358" t="s">
        <v>44</v>
      </c>
      <c r="F9" s="358" t="s">
        <v>45</v>
      </c>
    </row>
    <row r="10" spans="1:6" ht="7.5" customHeight="1">
      <c r="A10" s="368"/>
      <c r="B10" s="368"/>
      <c r="C10" s="368"/>
      <c r="D10" s="359"/>
      <c r="E10" s="359"/>
      <c r="F10" s="359"/>
    </row>
    <row r="11" spans="1:6" ht="25.5" customHeight="1">
      <c r="A11" s="32"/>
      <c r="B11" s="24" t="s">
        <v>46</v>
      </c>
      <c r="C11" s="25">
        <f>SUM(C12,C22,C47:C60)</f>
        <v>12965177.274909278</v>
      </c>
      <c r="D11" s="25">
        <f>SUM(D12,D22,D47:D60)</f>
        <v>6642274.2749092784</v>
      </c>
      <c r="E11" s="25">
        <f>SUM(E12,E22,E47:E60)</f>
        <v>4779951</v>
      </c>
      <c r="F11" s="25">
        <f>SUM(F12,F22,F47:F60)</f>
        <v>1542952</v>
      </c>
    </row>
    <row r="12" spans="1:6" ht="25.5" customHeight="1">
      <c r="A12" s="20" t="s">
        <v>47</v>
      </c>
      <c r="B12" s="14" t="s">
        <v>48</v>
      </c>
      <c r="C12" s="25">
        <f>SUM(C13:C14)</f>
        <v>2791713</v>
      </c>
      <c r="D12" s="25">
        <f t="shared" ref="D12:F12" si="0">SUM(D13:D14)</f>
        <v>1933482</v>
      </c>
      <c r="E12" s="25">
        <f t="shared" si="0"/>
        <v>519909</v>
      </c>
      <c r="F12" s="25">
        <f t="shared" si="0"/>
        <v>338322</v>
      </c>
    </row>
    <row r="13" spans="1:6" ht="23.1" customHeight="1">
      <c r="A13" s="33">
        <v>1</v>
      </c>
      <c r="B13" s="34" t="s">
        <v>49</v>
      </c>
      <c r="C13" s="17">
        <f>D13+E13+F13</f>
        <v>1684107</v>
      </c>
      <c r="D13" s="17">
        <v>1684107</v>
      </c>
      <c r="E13" s="17"/>
      <c r="F13" s="17"/>
    </row>
    <row r="14" spans="1:6" ht="23.1" customHeight="1">
      <c r="A14" s="15">
        <v>2</v>
      </c>
      <c r="B14" s="4" t="s">
        <v>51</v>
      </c>
      <c r="C14" s="17">
        <f>D14+E14+F14</f>
        <v>1107606</v>
      </c>
      <c r="D14" s="17">
        <v>249375</v>
      </c>
      <c r="E14" s="17">
        <v>519909</v>
      </c>
      <c r="F14" s="17">
        <v>338322</v>
      </c>
    </row>
    <row r="15" spans="1:6" ht="23.1" customHeight="1">
      <c r="A15" s="15"/>
      <c r="B15" s="4" t="s">
        <v>50</v>
      </c>
      <c r="C15" s="17"/>
      <c r="D15" s="17"/>
      <c r="E15" s="17"/>
      <c r="F15" s="17"/>
    </row>
    <row r="16" spans="1:6" ht="23.1" customHeight="1">
      <c r="A16" s="15"/>
      <c r="B16" s="4" t="s">
        <v>236</v>
      </c>
      <c r="C16" s="17">
        <f>D16+E16+F16</f>
        <v>7000</v>
      </c>
      <c r="D16" s="17">
        <v>7000</v>
      </c>
      <c r="E16" s="17"/>
      <c r="F16" s="17"/>
    </row>
    <row r="17" spans="1:6" ht="23.1" customHeight="1">
      <c r="A17" s="15"/>
      <c r="B17" s="4" t="s">
        <v>237</v>
      </c>
      <c r="C17" s="17">
        <f>D17+E17+F17</f>
        <v>146135</v>
      </c>
      <c r="D17" s="17">
        <v>71500</v>
      </c>
      <c r="E17" s="17">
        <v>74635</v>
      </c>
      <c r="F17" s="17"/>
    </row>
    <row r="18" spans="1:6" ht="23.1" customHeight="1">
      <c r="A18" s="15"/>
      <c r="B18" s="4" t="s">
        <v>238</v>
      </c>
      <c r="C18" s="17">
        <f>D18+E18+F18</f>
        <v>24000</v>
      </c>
      <c r="D18" s="17">
        <v>24000</v>
      </c>
      <c r="E18" s="17"/>
      <c r="F18" s="17"/>
    </row>
    <row r="19" spans="1:6" ht="23.1" customHeight="1">
      <c r="A19" s="15"/>
      <c r="B19" s="4" t="s">
        <v>239</v>
      </c>
      <c r="C19" s="17">
        <f>D19+E19+F19</f>
        <v>30000</v>
      </c>
      <c r="D19" s="17">
        <v>30000</v>
      </c>
      <c r="E19" s="17"/>
      <c r="F19" s="17"/>
    </row>
    <row r="20" spans="1:6" ht="23.1" customHeight="1">
      <c r="A20" s="15"/>
      <c r="B20" s="4" t="s">
        <v>240</v>
      </c>
      <c r="C20" s="17">
        <f>D20+E20+F20</f>
        <v>116875</v>
      </c>
      <c r="D20" s="17">
        <v>116875</v>
      </c>
      <c r="E20" s="17"/>
      <c r="F20" s="17"/>
    </row>
    <row r="21" spans="1:6" ht="23.1" customHeight="1">
      <c r="A21" s="15">
        <v>3</v>
      </c>
      <c r="B21" s="4" t="s">
        <v>145</v>
      </c>
      <c r="C21" s="17"/>
      <c r="D21" s="17"/>
      <c r="E21" s="17"/>
      <c r="F21" s="17"/>
    </row>
    <row r="22" spans="1:6" s="16" customFormat="1" ht="24.95" customHeight="1">
      <c r="A22" s="20" t="s">
        <v>52</v>
      </c>
      <c r="B22" s="14" t="s">
        <v>53</v>
      </c>
      <c r="C22" s="2">
        <f>SUM(C23:C46)</f>
        <v>8883411.2749092784</v>
      </c>
      <c r="D22" s="2">
        <f>SUM(D23:D46)</f>
        <v>3529996.2749092788</v>
      </c>
      <c r="E22" s="2">
        <f>SUM(E23:E46)</f>
        <v>4177006</v>
      </c>
      <c r="F22" s="2">
        <f>SUM(F23:F46)</f>
        <v>1176409</v>
      </c>
    </row>
    <row r="23" spans="1:6" s="16" customFormat="1" ht="23.1" customHeight="1">
      <c r="A23" s="15">
        <v>1</v>
      </c>
      <c r="B23" s="4" t="s">
        <v>139</v>
      </c>
      <c r="C23" s="1">
        <f t="shared" ref="C23:C46" si="1">D23+E23+F23</f>
        <v>1933515.414909279</v>
      </c>
      <c r="D23" s="1">
        <v>722966.41490927897</v>
      </c>
      <c r="E23" s="1">
        <v>299682</v>
      </c>
      <c r="F23" s="1">
        <v>910867</v>
      </c>
    </row>
    <row r="24" spans="1:6" s="16" customFormat="1" ht="23.1" customHeight="1">
      <c r="A24" s="15">
        <v>2</v>
      </c>
      <c r="B24" s="4" t="s">
        <v>138</v>
      </c>
      <c r="C24" s="1">
        <f t="shared" si="1"/>
        <v>3700928.86</v>
      </c>
      <c r="D24" s="1">
        <v>1034487.86</v>
      </c>
      <c r="E24" s="1">
        <v>2666441</v>
      </c>
      <c r="F24" s="1"/>
    </row>
    <row r="25" spans="1:6" s="16" customFormat="1" ht="23.1" customHeight="1">
      <c r="A25" s="15">
        <v>3</v>
      </c>
      <c r="B25" s="4" t="s">
        <v>56</v>
      </c>
      <c r="C25" s="1">
        <f t="shared" si="1"/>
        <v>534000</v>
      </c>
      <c r="D25" s="1">
        <v>347339</v>
      </c>
      <c r="E25" s="1">
        <v>186661</v>
      </c>
      <c r="F25" s="1"/>
    </row>
    <row r="26" spans="1:6" s="16" customFormat="1" ht="23.1" customHeight="1">
      <c r="A26" s="15">
        <v>4</v>
      </c>
      <c r="B26" s="4" t="s">
        <v>57</v>
      </c>
      <c r="C26" s="1">
        <f t="shared" si="1"/>
        <v>107932</v>
      </c>
      <c r="D26" s="1">
        <v>62728</v>
      </c>
      <c r="E26" s="1">
        <v>19421</v>
      </c>
      <c r="F26" s="1">
        <v>25783</v>
      </c>
    </row>
    <row r="27" spans="1:6" s="16" customFormat="1" ht="23.1" customHeight="1">
      <c r="A27" s="15">
        <v>5</v>
      </c>
      <c r="B27" s="4" t="s">
        <v>58</v>
      </c>
      <c r="C27" s="1">
        <f t="shared" si="1"/>
        <v>38050</v>
      </c>
      <c r="D27" s="1">
        <v>24400</v>
      </c>
      <c r="E27" s="1">
        <v>13650</v>
      </c>
      <c r="F27" s="1"/>
    </row>
    <row r="28" spans="1:6" s="16" customFormat="1" ht="23.1" customHeight="1">
      <c r="A28" s="15">
        <v>6</v>
      </c>
      <c r="B28" s="4" t="s">
        <v>59</v>
      </c>
      <c r="C28" s="1">
        <f t="shared" si="1"/>
        <v>4500</v>
      </c>
      <c r="D28" s="1">
        <v>4500</v>
      </c>
      <c r="E28" s="1"/>
      <c r="F28" s="1"/>
    </row>
    <row r="29" spans="1:6" s="16" customFormat="1" ht="23.1" customHeight="1">
      <c r="A29" s="15">
        <v>7</v>
      </c>
      <c r="B29" s="4" t="s">
        <v>60</v>
      </c>
      <c r="C29" s="1">
        <f t="shared" si="1"/>
        <v>37952</v>
      </c>
      <c r="D29" s="1">
        <v>37952</v>
      </c>
      <c r="E29" s="1"/>
      <c r="F29" s="1"/>
    </row>
    <row r="30" spans="1:6" s="30" customFormat="1" ht="23.1" customHeight="1">
      <c r="A30" s="15">
        <v>8</v>
      </c>
      <c r="B30" s="31" t="s">
        <v>61</v>
      </c>
      <c r="C30" s="1">
        <f t="shared" si="1"/>
        <v>1015510</v>
      </c>
      <c r="D30" s="1">
        <v>490776</v>
      </c>
      <c r="E30" s="1">
        <v>410017</v>
      </c>
      <c r="F30" s="1">
        <v>114717</v>
      </c>
    </row>
    <row r="31" spans="1:6" s="16" customFormat="1" ht="23.1" customHeight="1">
      <c r="A31" s="15">
        <v>9</v>
      </c>
      <c r="B31" s="4" t="s">
        <v>62</v>
      </c>
      <c r="C31" s="1">
        <f t="shared" si="1"/>
        <v>129522</v>
      </c>
      <c r="D31" s="1">
        <v>72100</v>
      </c>
      <c r="E31" s="1">
        <v>12775</v>
      </c>
      <c r="F31" s="1">
        <v>44647</v>
      </c>
    </row>
    <row r="32" spans="1:6" s="16" customFormat="1" ht="23.1" customHeight="1">
      <c r="A32" s="15">
        <v>10</v>
      </c>
      <c r="B32" s="4" t="s">
        <v>63</v>
      </c>
      <c r="C32" s="1">
        <f t="shared" si="1"/>
        <v>64571</v>
      </c>
      <c r="D32" s="1">
        <v>37500</v>
      </c>
      <c r="E32" s="1">
        <v>18235</v>
      </c>
      <c r="F32" s="1">
        <v>8836</v>
      </c>
    </row>
    <row r="33" spans="1:6" s="16" customFormat="1" ht="23.1" customHeight="1">
      <c r="A33" s="15">
        <v>11</v>
      </c>
      <c r="B33" s="4" t="s">
        <v>54</v>
      </c>
      <c r="C33" s="1">
        <f t="shared" si="1"/>
        <v>832580</v>
      </c>
      <c r="D33" s="1">
        <v>300777</v>
      </c>
      <c r="E33" s="1">
        <v>468727</v>
      </c>
      <c r="F33" s="1">
        <v>63076</v>
      </c>
    </row>
    <row r="34" spans="1:6" s="16" customFormat="1" ht="23.1" customHeight="1">
      <c r="A34" s="15">
        <v>12</v>
      </c>
      <c r="B34" s="4" t="s">
        <v>55</v>
      </c>
      <c r="C34" s="1">
        <f t="shared" si="1"/>
        <v>104120</v>
      </c>
      <c r="D34" s="1">
        <v>45960</v>
      </c>
      <c r="E34" s="1">
        <v>58160</v>
      </c>
      <c r="F34" s="1"/>
    </row>
    <row r="35" spans="1:6" s="16" customFormat="1" ht="23.1" customHeight="1">
      <c r="A35" s="15">
        <v>13</v>
      </c>
      <c r="B35" s="4" t="s">
        <v>134</v>
      </c>
      <c r="C35" s="1">
        <f t="shared" si="1"/>
        <v>90000</v>
      </c>
      <c r="D35" s="1">
        <v>90000</v>
      </c>
      <c r="E35" s="1"/>
      <c r="F35" s="1"/>
    </row>
    <row r="36" spans="1:6" s="16" customFormat="1" ht="23.1" customHeight="1">
      <c r="A36" s="15">
        <v>14</v>
      </c>
      <c r="B36" s="4" t="s">
        <v>64</v>
      </c>
      <c r="C36" s="1">
        <f t="shared" si="1"/>
        <v>25000</v>
      </c>
      <c r="D36" s="1">
        <v>25000</v>
      </c>
      <c r="E36" s="1"/>
      <c r="F36" s="1"/>
    </row>
    <row r="37" spans="1:6" s="16" customFormat="1" ht="23.1" customHeight="1">
      <c r="A37" s="15">
        <v>15</v>
      </c>
      <c r="B37" s="4" t="s">
        <v>65</v>
      </c>
      <c r="C37" s="1">
        <f t="shared" si="1"/>
        <v>40000</v>
      </c>
      <c r="D37" s="1">
        <v>40000</v>
      </c>
      <c r="E37" s="1"/>
      <c r="F37" s="1"/>
    </row>
    <row r="38" spans="1:6" s="16" customFormat="1" ht="23.1" customHeight="1">
      <c r="A38" s="15">
        <v>16</v>
      </c>
      <c r="B38" s="4" t="s">
        <v>66</v>
      </c>
      <c r="C38" s="1">
        <f t="shared" si="1"/>
        <v>1500</v>
      </c>
      <c r="D38" s="1">
        <v>1500</v>
      </c>
      <c r="E38" s="1"/>
      <c r="F38" s="1"/>
    </row>
    <row r="39" spans="1:6" s="16" customFormat="1" ht="35.25" customHeight="1">
      <c r="A39" s="15">
        <v>17</v>
      </c>
      <c r="B39" s="4" t="s">
        <v>140</v>
      </c>
      <c r="C39" s="1">
        <f t="shared" si="1"/>
        <v>20000</v>
      </c>
      <c r="D39" s="1">
        <v>20000</v>
      </c>
      <c r="E39" s="1"/>
      <c r="F39" s="1"/>
    </row>
    <row r="40" spans="1:6" s="16" customFormat="1" ht="35.25" customHeight="1">
      <c r="A40" s="15">
        <v>18</v>
      </c>
      <c r="B40" s="4" t="s">
        <v>141</v>
      </c>
      <c r="C40" s="1">
        <f t="shared" si="1"/>
        <v>5000</v>
      </c>
      <c r="D40" s="1">
        <v>5000</v>
      </c>
      <c r="E40" s="1">
        <v>0</v>
      </c>
      <c r="F40" s="1"/>
    </row>
    <row r="41" spans="1:6" s="16" customFormat="1" ht="23.1" customHeight="1">
      <c r="A41" s="15">
        <v>19</v>
      </c>
      <c r="B41" s="4" t="s">
        <v>67</v>
      </c>
      <c r="C41" s="1">
        <f t="shared" si="1"/>
        <v>1200</v>
      </c>
      <c r="D41" s="1">
        <v>1200</v>
      </c>
      <c r="E41" s="1"/>
      <c r="F41" s="1"/>
    </row>
    <row r="42" spans="1:6" s="16" customFormat="1" ht="23.1" customHeight="1">
      <c r="A42" s="15">
        <v>20</v>
      </c>
      <c r="B42" s="4" t="s">
        <v>68</v>
      </c>
      <c r="C42" s="1">
        <f t="shared" si="1"/>
        <v>50000</v>
      </c>
      <c r="D42" s="1">
        <v>50000</v>
      </c>
      <c r="E42" s="1"/>
      <c r="F42" s="1"/>
    </row>
    <row r="43" spans="1:6" s="16" customFormat="1" ht="23.1" customHeight="1">
      <c r="A43" s="15">
        <v>21</v>
      </c>
      <c r="B43" s="4" t="s">
        <v>69</v>
      </c>
      <c r="C43" s="1">
        <f t="shared" si="1"/>
        <v>61720</v>
      </c>
      <c r="D43" s="1">
        <v>30000</v>
      </c>
      <c r="E43" s="1">
        <v>23237</v>
      </c>
      <c r="F43" s="1">
        <v>8483</v>
      </c>
    </row>
    <row r="44" spans="1:6" s="16" customFormat="1" ht="23.1" customHeight="1">
      <c r="A44" s="15">
        <v>22</v>
      </c>
      <c r="B44" s="4" t="s">
        <v>125</v>
      </c>
      <c r="C44" s="1">
        <f t="shared" si="1"/>
        <v>14000</v>
      </c>
      <c r="D44" s="1">
        <v>14000</v>
      </c>
      <c r="E44" s="1"/>
      <c r="F44" s="1"/>
    </row>
    <row r="45" spans="1:6" s="16" customFormat="1" ht="23.1" customHeight="1">
      <c r="A45" s="15">
        <v>23</v>
      </c>
      <c r="B45" s="4" t="s">
        <v>142</v>
      </c>
      <c r="C45" s="1">
        <f t="shared" si="1"/>
        <v>23000</v>
      </c>
      <c r="D45" s="1">
        <v>23000</v>
      </c>
      <c r="E45" s="1"/>
      <c r="F45" s="1"/>
    </row>
    <row r="46" spans="1:6" s="30" customFormat="1" ht="23.1" customHeight="1">
      <c r="A46" s="15">
        <v>24</v>
      </c>
      <c r="B46" s="31" t="s">
        <v>146</v>
      </c>
      <c r="C46" s="1">
        <f t="shared" si="1"/>
        <v>48810</v>
      </c>
      <c r="D46" s="1">
        <v>48810</v>
      </c>
      <c r="E46" s="1"/>
      <c r="F46" s="1"/>
    </row>
    <row r="47" spans="1:6" s="21" customFormat="1" ht="24" customHeight="1">
      <c r="A47" s="20" t="s">
        <v>70</v>
      </c>
      <c r="B47" s="14" t="s">
        <v>72</v>
      </c>
      <c r="C47" s="2">
        <f>D47+E47+F47</f>
        <v>260000</v>
      </c>
      <c r="D47" s="2">
        <v>260000</v>
      </c>
      <c r="E47" s="2"/>
      <c r="F47" s="2"/>
    </row>
    <row r="48" spans="1:6" s="21" customFormat="1" ht="24" customHeight="1">
      <c r="A48" s="20" t="s">
        <v>71</v>
      </c>
      <c r="B48" s="14" t="s">
        <v>74</v>
      </c>
      <c r="C48" s="2">
        <f>D48+E48+F48</f>
        <v>239730</v>
      </c>
      <c r="D48" s="2">
        <v>137673</v>
      </c>
      <c r="E48" s="2">
        <v>78436</v>
      </c>
      <c r="F48" s="2">
        <v>23621</v>
      </c>
    </row>
    <row r="49" spans="1:6" s="21" customFormat="1" ht="24" customHeight="1">
      <c r="A49" s="20" t="s">
        <v>73</v>
      </c>
      <c r="B49" s="14" t="s">
        <v>76</v>
      </c>
      <c r="C49" s="2">
        <f t="shared" ref="C49:C60" si="2">D49+E49+F49</f>
        <v>1340</v>
      </c>
      <c r="D49" s="2">
        <v>1340</v>
      </c>
      <c r="E49" s="2"/>
      <c r="F49" s="2"/>
    </row>
    <row r="50" spans="1:6" s="21" customFormat="1" ht="24" customHeight="1">
      <c r="A50" s="20" t="s">
        <v>75</v>
      </c>
      <c r="B50" s="14" t="s">
        <v>126</v>
      </c>
      <c r="C50" s="2">
        <f t="shared" si="2"/>
        <v>70000</v>
      </c>
      <c r="D50" s="2">
        <v>70000</v>
      </c>
      <c r="E50" s="2"/>
      <c r="F50" s="2"/>
    </row>
    <row r="51" spans="1:6" s="21" customFormat="1" ht="24" customHeight="1">
      <c r="A51" s="20" t="s">
        <v>77</v>
      </c>
      <c r="B51" s="14" t="s">
        <v>127</v>
      </c>
      <c r="C51" s="2">
        <f t="shared" si="2"/>
        <v>0</v>
      </c>
      <c r="D51" s="2"/>
      <c r="E51" s="2"/>
      <c r="F51" s="2"/>
    </row>
    <row r="52" spans="1:6" s="21" customFormat="1" ht="24" customHeight="1">
      <c r="A52" s="20" t="s">
        <v>78</v>
      </c>
      <c r="B52" s="14" t="s">
        <v>82</v>
      </c>
      <c r="C52" s="2">
        <f t="shared" si="2"/>
        <v>10000</v>
      </c>
      <c r="D52" s="2">
        <v>10000</v>
      </c>
      <c r="E52" s="2"/>
      <c r="F52" s="2"/>
    </row>
    <row r="53" spans="1:6" s="21" customFormat="1" ht="24" customHeight="1">
      <c r="A53" s="20" t="s">
        <v>79</v>
      </c>
      <c r="B53" s="14" t="s">
        <v>84</v>
      </c>
      <c r="C53" s="2">
        <f t="shared" si="2"/>
        <v>10000</v>
      </c>
      <c r="D53" s="2">
        <v>10000</v>
      </c>
      <c r="E53" s="2"/>
      <c r="F53" s="2"/>
    </row>
    <row r="54" spans="1:6" s="21" customFormat="1" ht="24" customHeight="1">
      <c r="A54" s="20" t="s">
        <v>80</v>
      </c>
      <c r="B54" s="14" t="s">
        <v>128</v>
      </c>
      <c r="C54" s="2">
        <f t="shared" si="2"/>
        <v>7000</v>
      </c>
      <c r="D54" s="2">
        <v>7000</v>
      </c>
      <c r="E54" s="2"/>
      <c r="F54" s="2"/>
    </row>
    <row r="55" spans="1:6" s="21" customFormat="1" ht="24" customHeight="1">
      <c r="A55" s="20" t="s">
        <v>81</v>
      </c>
      <c r="B55" s="14" t="s">
        <v>87</v>
      </c>
      <c r="C55" s="2">
        <f t="shared" si="2"/>
        <v>25000</v>
      </c>
      <c r="D55" s="2">
        <v>25000</v>
      </c>
      <c r="E55" s="2"/>
      <c r="F55" s="2"/>
    </row>
    <row r="56" spans="1:6" s="21" customFormat="1" ht="24" customHeight="1">
      <c r="A56" s="20" t="s">
        <v>83</v>
      </c>
      <c r="B56" s="14" t="s">
        <v>88</v>
      </c>
      <c r="C56" s="2">
        <f t="shared" si="2"/>
        <v>10000</v>
      </c>
      <c r="D56" s="2">
        <v>10000</v>
      </c>
      <c r="E56" s="2"/>
      <c r="F56" s="2"/>
    </row>
    <row r="57" spans="1:6" s="21" customFormat="1" ht="24" customHeight="1">
      <c r="A57" s="20" t="s">
        <v>85</v>
      </c>
      <c r="B57" s="14" t="s">
        <v>143</v>
      </c>
      <c r="C57" s="2">
        <f t="shared" si="2"/>
        <v>100000</v>
      </c>
      <c r="D57" s="2">
        <v>100000</v>
      </c>
      <c r="E57" s="2"/>
      <c r="F57" s="2"/>
    </row>
    <row r="58" spans="1:6" s="21" customFormat="1" ht="26.45" customHeight="1">
      <c r="A58" s="20" t="s">
        <v>86</v>
      </c>
      <c r="B58" s="14" t="s">
        <v>147</v>
      </c>
      <c r="C58" s="2">
        <f t="shared" si="2"/>
        <v>23000</v>
      </c>
      <c r="D58" s="2">
        <v>13800</v>
      </c>
      <c r="E58" s="2">
        <v>4600</v>
      </c>
      <c r="F58" s="2">
        <v>4600</v>
      </c>
    </row>
    <row r="59" spans="1:6" s="21" customFormat="1" ht="35.25" customHeight="1">
      <c r="A59" s="20" t="s">
        <v>148</v>
      </c>
      <c r="B59" s="14" t="s">
        <v>245</v>
      </c>
      <c r="C59" s="2">
        <f t="shared" si="2"/>
        <v>146458</v>
      </c>
      <c r="D59" s="2">
        <v>146458</v>
      </c>
      <c r="E59" s="2"/>
      <c r="F59" s="2"/>
    </row>
    <row r="60" spans="1:6" s="21" customFormat="1" ht="24" customHeight="1">
      <c r="A60" s="20" t="s">
        <v>150</v>
      </c>
      <c r="B60" s="14" t="s">
        <v>89</v>
      </c>
      <c r="C60" s="2">
        <f t="shared" si="2"/>
        <v>387525</v>
      </c>
      <c r="D60" s="2">
        <v>387525</v>
      </c>
      <c r="E60" s="2"/>
      <c r="F60" s="2"/>
    </row>
    <row r="61" spans="1:6" s="18" customFormat="1" ht="6" customHeight="1">
      <c r="A61" s="22"/>
      <c r="B61" s="26"/>
    </row>
    <row r="62" spans="1:6" ht="18.600000000000001" customHeight="1">
      <c r="C62" s="360"/>
      <c r="D62" s="360"/>
      <c r="E62" s="360"/>
      <c r="F62" s="360"/>
    </row>
  </sheetData>
  <mergeCells count="16">
    <mergeCell ref="C62:F62"/>
    <mergeCell ref="A4:F4"/>
    <mergeCell ref="A5:F5"/>
    <mergeCell ref="A6:F6"/>
    <mergeCell ref="D7:F7"/>
    <mergeCell ref="C8:F8"/>
    <mergeCell ref="F9:F10"/>
    <mergeCell ref="A8:A10"/>
    <mergeCell ref="B8:B10"/>
    <mergeCell ref="C9:C10"/>
    <mergeCell ref="D9:D10"/>
    <mergeCell ref="A1:B1"/>
    <mergeCell ref="C1:F1"/>
    <mergeCell ref="A2:B2"/>
    <mergeCell ref="C2:F2"/>
    <mergeCell ref="E9:E10"/>
  </mergeCells>
  <printOptions horizontalCentered="1"/>
  <pageMargins left="0.45" right="0.45" top="0.65" bottom="0.54" header="0.3" footer="0.3"/>
  <pageSetup paperSize="9" orientation="landscape" r:id="rId1"/>
  <headerFooter>
    <oddFooter>&amp;C&amp;P/3 (PL02)</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90"/>
  <sheetViews>
    <sheetView topLeftCell="A187" zoomScale="110" zoomScaleNormal="110" workbookViewId="0">
      <selection activeCell="D192" sqref="D192"/>
    </sheetView>
  </sheetViews>
  <sheetFormatPr defaultColWidth="8.25" defaultRowHeight="15.75"/>
  <cols>
    <col min="1" max="1" width="6.125" style="109" customWidth="1"/>
    <col min="2" max="2" width="33" style="109" customWidth="1"/>
    <col min="3" max="3" width="9.625" style="109" customWidth="1"/>
    <col min="4" max="8" width="10.625" style="109" customWidth="1"/>
    <col min="9" max="9" width="12" style="109" customWidth="1"/>
    <col min="10" max="10" width="9.75" style="109" customWidth="1"/>
    <col min="11" max="16384" width="8.25" style="109"/>
  </cols>
  <sheetData>
    <row r="1" spans="1:10" ht="18.75">
      <c r="A1" s="373" t="s">
        <v>923</v>
      </c>
      <c r="B1" s="373"/>
      <c r="D1" s="340"/>
      <c r="E1" s="373" t="s">
        <v>924</v>
      </c>
      <c r="F1" s="373"/>
      <c r="G1" s="373"/>
      <c r="H1" s="373"/>
      <c r="I1" s="373"/>
      <c r="J1" s="373"/>
    </row>
    <row r="2" spans="1:10" ht="18.75">
      <c r="A2" s="373" t="s">
        <v>926</v>
      </c>
      <c r="B2" s="373"/>
      <c r="D2" s="340"/>
      <c r="E2" s="373" t="s">
        <v>925</v>
      </c>
      <c r="F2" s="373"/>
      <c r="G2" s="373"/>
      <c r="H2" s="373"/>
      <c r="I2" s="373"/>
      <c r="J2" s="373"/>
    </row>
    <row r="3" spans="1:10">
      <c r="A3" s="335"/>
      <c r="B3" s="336"/>
      <c r="C3" s="337"/>
      <c r="D3" s="337"/>
      <c r="E3" s="337"/>
      <c r="F3" s="337"/>
      <c r="G3" s="338"/>
      <c r="H3" s="337"/>
    </row>
    <row r="4" spans="1:10">
      <c r="A4" s="369" t="s">
        <v>112</v>
      </c>
      <c r="B4" s="369"/>
      <c r="C4" s="369"/>
      <c r="D4" s="369"/>
      <c r="E4" s="369"/>
      <c r="F4" s="369"/>
      <c r="G4" s="369"/>
      <c r="H4" s="369"/>
      <c r="I4" s="369"/>
      <c r="J4" s="369"/>
    </row>
    <row r="5" spans="1:10">
      <c r="A5" s="369" t="s">
        <v>154</v>
      </c>
      <c r="B5" s="369"/>
      <c r="C5" s="369"/>
      <c r="D5" s="369"/>
      <c r="E5" s="369"/>
      <c r="F5" s="369"/>
      <c r="G5" s="369"/>
      <c r="H5" s="369"/>
      <c r="I5" s="369"/>
      <c r="J5" s="369"/>
    </row>
    <row r="6" spans="1:10" ht="16.5">
      <c r="A6" s="370" t="s">
        <v>928</v>
      </c>
      <c r="B6" s="370"/>
      <c r="C6" s="370"/>
      <c r="D6" s="370"/>
      <c r="E6" s="370"/>
      <c r="F6" s="370"/>
      <c r="G6" s="370"/>
      <c r="H6" s="370"/>
      <c r="I6" s="370"/>
      <c r="J6" s="370"/>
    </row>
    <row r="7" spans="1:10">
      <c r="I7" s="371" t="s">
        <v>155</v>
      </c>
      <c r="J7" s="371"/>
    </row>
    <row r="8" spans="1:10" s="122" customFormat="1" ht="96" customHeight="1">
      <c r="A8" s="107" t="s">
        <v>364</v>
      </c>
      <c r="B8" s="107" t="s">
        <v>156</v>
      </c>
      <c r="C8" s="107" t="s">
        <v>428</v>
      </c>
      <c r="D8" s="108" t="s">
        <v>424</v>
      </c>
      <c r="E8" s="107" t="s">
        <v>426</v>
      </c>
      <c r="F8" s="108" t="s">
        <v>425</v>
      </c>
      <c r="G8" s="107" t="s">
        <v>157</v>
      </c>
      <c r="H8" s="107" t="s">
        <v>158</v>
      </c>
      <c r="I8" s="107" t="s">
        <v>427</v>
      </c>
      <c r="J8" s="107" t="s">
        <v>159</v>
      </c>
    </row>
    <row r="9" spans="1:10" s="123" customFormat="1" ht="21.75" customHeight="1">
      <c r="A9" s="108" t="s">
        <v>4</v>
      </c>
      <c r="B9" s="108" t="s">
        <v>421</v>
      </c>
      <c r="C9" s="108">
        <v>1</v>
      </c>
      <c r="D9" s="108">
        <v>2</v>
      </c>
      <c r="E9" s="108">
        <v>3</v>
      </c>
      <c r="F9" s="108">
        <v>4</v>
      </c>
      <c r="G9" s="108">
        <v>5</v>
      </c>
      <c r="H9" s="108">
        <v>6</v>
      </c>
      <c r="I9" s="108" t="s">
        <v>430</v>
      </c>
      <c r="J9" s="108">
        <v>8</v>
      </c>
    </row>
    <row r="10" spans="1:10" ht="24" customHeight="1">
      <c r="A10" s="93"/>
      <c r="B10" s="94" t="s">
        <v>42</v>
      </c>
      <c r="C10" s="95">
        <f t="shared" ref="C10:J10" si="0">C11+C67+C106+C115+C146+C169</f>
        <v>2089</v>
      </c>
      <c r="D10" s="95">
        <f t="shared" si="0"/>
        <v>286019.10930874781</v>
      </c>
      <c r="E10" s="95">
        <f t="shared" si="0"/>
        <v>64789.895606914281</v>
      </c>
      <c r="F10" s="95">
        <f t="shared" si="0"/>
        <v>810</v>
      </c>
      <c r="G10" s="95">
        <f t="shared" si="0"/>
        <v>625</v>
      </c>
      <c r="H10" s="95">
        <f t="shared" si="0"/>
        <v>2021</v>
      </c>
      <c r="I10" s="95">
        <f t="shared" si="0"/>
        <v>354265.00097331428</v>
      </c>
      <c r="J10" s="95">
        <f t="shared" si="0"/>
        <v>27136</v>
      </c>
    </row>
    <row r="11" spans="1:10" ht="24" customHeight="1">
      <c r="A11" s="96" t="s">
        <v>160</v>
      </c>
      <c r="B11" s="97" t="s">
        <v>246</v>
      </c>
      <c r="C11" s="95">
        <f>C12+C41</f>
        <v>1549</v>
      </c>
      <c r="D11" s="95">
        <f t="shared" ref="D11:J11" si="1">D12+D41</f>
        <v>203969.30834874779</v>
      </c>
      <c r="E11" s="95">
        <f t="shared" si="1"/>
        <v>52606.082780799996</v>
      </c>
      <c r="F11" s="95">
        <f t="shared" si="1"/>
        <v>360</v>
      </c>
      <c r="G11" s="95">
        <f t="shared" si="1"/>
        <v>500</v>
      </c>
      <c r="H11" s="95">
        <f t="shared" si="1"/>
        <v>1992</v>
      </c>
      <c r="I11" s="95">
        <f t="shared" si="1"/>
        <v>259427.38718719996</v>
      </c>
      <c r="J11" s="95">
        <f t="shared" si="1"/>
        <v>12586</v>
      </c>
    </row>
    <row r="12" spans="1:10" ht="24" customHeight="1">
      <c r="A12" s="96" t="s">
        <v>161</v>
      </c>
      <c r="B12" s="98" t="s">
        <v>247</v>
      </c>
      <c r="C12" s="95">
        <f>SUM(C13:C40)</f>
        <v>915</v>
      </c>
      <c r="D12" s="95">
        <v>122120.70834874779</v>
      </c>
      <c r="E12" s="95">
        <f t="shared" ref="E12:J12" si="2">SUM(E13:E18,E20:E32,E34:E40)</f>
        <v>29450.220780800002</v>
      </c>
      <c r="F12" s="95">
        <f t="shared" si="2"/>
        <v>360</v>
      </c>
      <c r="G12" s="95">
        <f t="shared" si="2"/>
        <v>500</v>
      </c>
      <c r="H12" s="95">
        <f t="shared" si="2"/>
        <v>468</v>
      </c>
      <c r="I12" s="95">
        <f t="shared" si="2"/>
        <v>152898.92518719996</v>
      </c>
      <c r="J12" s="95">
        <f t="shared" si="2"/>
        <v>11796</v>
      </c>
    </row>
    <row r="13" spans="1:10" ht="24" customHeight="1">
      <c r="A13" s="99">
        <v>1</v>
      </c>
      <c r="B13" s="100" t="s">
        <v>248</v>
      </c>
      <c r="C13" s="101">
        <v>62</v>
      </c>
      <c r="D13" s="101">
        <v>7101.0220639999989</v>
      </c>
      <c r="E13" s="101">
        <v>2367</v>
      </c>
      <c r="F13" s="101"/>
      <c r="G13" s="101">
        <v>25</v>
      </c>
      <c r="H13" s="101">
        <v>32</v>
      </c>
      <c r="I13" s="101">
        <f>SUM(D13:H13)</f>
        <v>9525.0220639999989</v>
      </c>
      <c r="J13" s="101"/>
    </row>
    <row r="14" spans="1:10" ht="24" customHeight="1">
      <c r="A14" s="99">
        <v>2</v>
      </c>
      <c r="B14" s="100" t="s">
        <v>249</v>
      </c>
      <c r="C14" s="101">
        <v>32</v>
      </c>
      <c r="D14" s="101">
        <v>2833.0763424000002</v>
      </c>
      <c r="E14" s="101">
        <v>944.35878079999998</v>
      </c>
      <c r="F14" s="101"/>
      <c r="G14" s="101">
        <v>25</v>
      </c>
      <c r="H14" s="101">
        <v>44</v>
      </c>
      <c r="I14" s="101">
        <f t="shared" ref="I14:I78" si="3">SUM(D14:H14)</f>
        <v>3846.4351231999999</v>
      </c>
      <c r="J14" s="101"/>
    </row>
    <row r="15" spans="1:10" ht="24" customHeight="1">
      <c r="A15" s="99">
        <v>3</v>
      </c>
      <c r="B15" s="100" t="s">
        <v>250</v>
      </c>
      <c r="C15" s="101">
        <v>36</v>
      </c>
      <c r="D15" s="101">
        <v>3479.442</v>
      </c>
      <c r="E15" s="101">
        <v>1159.8139999999999</v>
      </c>
      <c r="F15" s="101"/>
      <c r="G15" s="101">
        <v>25</v>
      </c>
      <c r="H15" s="101">
        <v>16</v>
      </c>
      <c r="I15" s="101">
        <f t="shared" si="3"/>
        <v>4680.2559999999994</v>
      </c>
      <c r="J15" s="101">
        <v>1400</v>
      </c>
    </row>
    <row r="16" spans="1:10" ht="24" customHeight="1">
      <c r="A16" s="99">
        <v>4</v>
      </c>
      <c r="B16" s="100" t="s">
        <v>251</v>
      </c>
      <c r="C16" s="101">
        <v>38</v>
      </c>
      <c r="D16" s="101">
        <v>4973.402</v>
      </c>
      <c r="E16" s="101">
        <v>991.13399999999979</v>
      </c>
      <c r="F16" s="101"/>
      <c r="G16" s="101">
        <v>25</v>
      </c>
      <c r="H16" s="101"/>
      <c r="I16" s="101">
        <f t="shared" si="3"/>
        <v>5989.5360000000001</v>
      </c>
      <c r="J16" s="101"/>
    </row>
    <row r="17" spans="1:10" ht="24" customHeight="1">
      <c r="A17" s="99">
        <v>5</v>
      </c>
      <c r="B17" s="100" t="s">
        <v>162</v>
      </c>
      <c r="C17" s="101"/>
      <c r="D17" s="101">
        <v>740</v>
      </c>
      <c r="E17" s="101">
        <v>0</v>
      </c>
      <c r="F17" s="101"/>
      <c r="G17" s="101"/>
      <c r="H17" s="101"/>
      <c r="I17" s="101">
        <f t="shared" si="3"/>
        <v>740</v>
      </c>
      <c r="J17" s="101"/>
    </row>
    <row r="18" spans="1:10" ht="24" customHeight="1">
      <c r="A18" s="99">
        <v>6</v>
      </c>
      <c r="B18" s="100" t="s">
        <v>252</v>
      </c>
      <c r="C18" s="101">
        <v>44</v>
      </c>
      <c r="D18" s="101">
        <v>8023.2820000000002</v>
      </c>
      <c r="E18" s="101">
        <v>1674.4269999999999</v>
      </c>
      <c r="F18" s="101"/>
      <c r="G18" s="101">
        <v>25</v>
      </c>
      <c r="H18" s="101">
        <v>176</v>
      </c>
      <c r="I18" s="101">
        <f t="shared" si="3"/>
        <v>9898.7090000000007</v>
      </c>
      <c r="J18" s="101"/>
    </row>
    <row r="19" spans="1:10" s="124" customFormat="1" ht="22.5" customHeight="1">
      <c r="A19" s="102"/>
      <c r="B19" s="103" t="s">
        <v>163</v>
      </c>
      <c r="C19" s="104"/>
      <c r="D19" s="104">
        <v>3000</v>
      </c>
      <c r="E19" s="104"/>
      <c r="F19" s="104"/>
      <c r="G19" s="104"/>
      <c r="H19" s="104"/>
      <c r="I19" s="104">
        <f t="shared" si="3"/>
        <v>3000</v>
      </c>
      <c r="J19" s="104"/>
    </row>
    <row r="20" spans="1:10" ht="21.75" customHeight="1">
      <c r="A20" s="99">
        <v>7</v>
      </c>
      <c r="B20" s="100" t="s">
        <v>253</v>
      </c>
      <c r="C20" s="101">
        <v>52</v>
      </c>
      <c r="D20" s="101">
        <f>7140.122-2500</f>
        <v>4640.1220000000003</v>
      </c>
      <c r="E20" s="101">
        <v>1546.7070000000001</v>
      </c>
      <c r="F20" s="101"/>
      <c r="G20" s="101">
        <v>25</v>
      </c>
      <c r="H20" s="101">
        <v>12</v>
      </c>
      <c r="I20" s="101">
        <f t="shared" si="3"/>
        <v>6223.8290000000006</v>
      </c>
      <c r="J20" s="101">
        <v>720</v>
      </c>
    </row>
    <row r="21" spans="1:10" ht="24" customHeight="1">
      <c r="A21" s="99">
        <v>8</v>
      </c>
      <c r="B21" s="100" t="s">
        <v>254</v>
      </c>
      <c r="C21" s="101">
        <v>70</v>
      </c>
      <c r="D21" s="101">
        <v>6696.7620000000006</v>
      </c>
      <c r="E21" s="101">
        <v>2132.2539999999999</v>
      </c>
      <c r="F21" s="101"/>
      <c r="G21" s="101">
        <v>25</v>
      </c>
      <c r="H21" s="101">
        <v>28</v>
      </c>
      <c r="I21" s="101">
        <f t="shared" si="3"/>
        <v>8882.0159999999996</v>
      </c>
      <c r="J21" s="101"/>
    </row>
    <row r="22" spans="1:10" ht="24" customHeight="1">
      <c r="A22" s="99">
        <v>9</v>
      </c>
      <c r="B22" s="100" t="s">
        <v>255</v>
      </c>
      <c r="C22" s="101">
        <v>48</v>
      </c>
      <c r="D22" s="101">
        <v>4992.2020000000002</v>
      </c>
      <c r="E22" s="101">
        <v>1664.067</v>
      </c>
      <c r="F22" s="101"/>
      <c r="G22" s="101">
        <v>25</v>
      </c>
      <c r="H22" s="101">
        <v>20</v>
      </c>
      <c r="I22" s="101">
        <f t="shared" si="3"/>
        <v>6701.2690000000002</v>
      </c>
      <c r="J22" s="101">
        <v>300</v>
      </c>
    </row>
    <row r="23" spans="1:10" ht="24" customHeight="1">
      <c r="A23" s="99">
        <v>10</v>
      </c>
      <c r="B23" s="100" t="s">
        <v>256</v>
      </c>
      <c r="C23" s="101">
        <v>35</v>
      </c>
      <c r="D23" s="101">
        <v>3559.462</v>
      </c>
      <c r="E23" s="101">
        <v>1036.4870000000001</v>
      </c>
      <c r="F23" s="101"/>
      <c r="G23" s="101">
        <v>25</v>
      </c>
      <c r="H23" s="101">
        <v>8</v>
      </c>
      <c r="I23" s="101">
        <f t="shared" si="3"/>
        <v>4628.9490000000005</v>
      </c>
      <c r="J23" s="101"/>
    </row>
    <row r="24" spans="1:10" ht="24" customHeight="1">
      <c r="A24" s="99">
        <v>11</v>
      </c>
      <c r="B24" s="100" t="s">
        <v>257</v>
      </c>
      <c r="C24" s="101">
        <v>56</v>
      </c>
      <c r="D24" s="101">
        <v>6116.0349999999999</v>
      </c>
      <c r="E24" s="101">
        <v>1815.345</v>
      </c>
      <c r="F24" s="101"/>
      <c r="G24" s="101">
        <v>25</v>
      </c>
      <c r="H24" s="101">
        <v>28</v>
      </c>
      <c r="I24" s="101">
        <f t="shared" si="3"/>
        <v>7984.38</v>
      </c>
      <c r="J24" s="101"/>
    </row>
    <row r="25" spans="1:10" ht="24" customHeight="1">
      <c r="A25" s="99">
        <v>12</v>
      </c>
      <c r="B25" s="100" t="s">
        <v>258</v>
      </c>
      <c r="C25" s="101">
        <v>46</v>
      </c>
      <c r="D25" s="101">
        <v>4313.3739999999998</v>
      </c>
      <c r="E25" s="101">
        <v>1437.7909999999999</v>
      </c>
      <c r="F25" s="101"/>
      <c r="G25" s="101">
        <v>25</v>
      </c>
      <c r="H25" s="101">
        <v>16</v>
      </c>
      <c r="I25" s="101">
        <f t="shared" si="3"/>
        <v>5792.165</v>
      </c>
      <c r="J25" s="101"/>
    </row>
    <row r="26" spans="1:10" ht="24" customHeight="1">
      <c r="A26" s="99">
        <v>13</v>
      </c>
      <c r="B26" s="100" t="s">
        <v>259</v>
      </c>
      <c r="C26" s="101">
        <v>47</v>
      </c>
      <c r="D26" s="101">
        <v>4273.2220000000007</v>
      </c>
      <c r="E26" s="101">
        <v>1424.4069999999999</v>
      </c>
      <c r="F26" s="101"/>
      <c r="G26" s="101">
        <v>25</v>
      </c>
      <c r="H26" s="101">
        <v>12</v>
      </c>
      <c r="I26" s="101">
        <f t="shared" si="3"/>
        <v>5734.6290000000008</v>
      </c>
      <c r="J26" s="101"/>
    </row>
    <row r="27" spans="1:10" ht="24" customHeight="1">
      <c r="A27" s="99">
        <v>14</v>
      </c>
      <c r="B27" s="100" t="s">
        <v>260</v>
      </c>
      <c r="C27" s="101">
        <v>51</v>
      </c>
      <c r="D27" s="101">
        <v>5110.1419999999998</v>
      </c>
      <c r="E27" s="101">
        <v>1566.7139999999999</v>
      </c>
      <c r="F27" s="101"/>
      <c r="G27" s="101">
        <v>25</v>
      </c>
      <c r="H27" s="101">
        <v>32</v>
      </c>
      <c r="I27" s="101">
        <f t="shared" si="3"/>
        <v>6733.8559999999998</v>
      </c>
      <c r="J27" s="101">
        <v>1800</v>
      </c>
    </row>
    <row r="28" spans="1:10" ht="24" customHeight="1">
      <c r="A28" s="99">
        <v>15</v>
      </c>
      <c r="B28" s="100" t="s">
        <v>261</v>
      </c>
      <c r="C28" s="101">
        <v>33</v>
      </c>
      <c r="D28" s="101">
        <v>3117.502</v>
      </c>
      <c r="E28" s="101">
        <v>1039.1669999999999</v>
      </c>
      <c r="F28" s="101"/>
      <c r="G28" s="101">
        <v>25</v>
      </c>
      <c r="H28" s="101"/>
      <c r="I28" s="101">
        <f t="shared" si="3"/>
        <v>4181.6689999999999</v>
      </c>
      <c r="J28" s="101">
        <v>7026</v>
      </c>
    </row>
    <row r="29" spans="1:10" ht="24" customHeight="1">
      <c r="A29" s="99">
        <v>16</v>
      </c>
      <c r="B29" s="100" t="s">
        <v>262</v>
      </c>
      <c r="C29" s="101">
        <v>32</v>
      </c>
      <c r="D29" s="101">
        <v>2849.6959999999999</v>
      </c>
      <c r="E29" s="101">
        <v>949.89800000000002</v>
      </c>
      <c r="F29" s="101"/>
      <c r="G29" s="101">
        <v>25</v>
      </c>
      <c r="H29" s="101">
        <v>12</v>
      </c>
      <c r="I29" s="101">
        <f t="shared" si="3"/>
        <v>3836.5940000000001</v>
      </c>
      <c r="J29" s="101">
        <v>50</v>
      </c>
    </row>
    <row r="30" spans="1:10" ht="24" customHeight="1">
      <c r="A30" s="99">
        <v>17</v>
      </c>
      <c r="B30" s="100" t="s">
        <v>263</v>
      </c>
      <c r="C30" s="101">
        <v>34</v>
      </c>
      <c r="D30" s="101">
        <v>3795.482</v>
      </c>
      <c r="E30" s="101">
        <v>1115.1600000000001</v>
      </c>
      <c r="F30" s="101"/>
      <c r="G30" s="101">
        <v>25</v>
      </c>
      <c r="H30" s="101">
        <v>16</v>
      </c>
      <c r="I30" s="101">
        <f t="shared" si="3"/>
        <v>4951.6419999999998</v>
      </c>
      <c r="J30" s="101"/>
    </row>
    <row r="31" spans="1:10" ht="24" customHeight="1">
      <c r="A31" s="99">
        <v>18</v>
      </c>
      <c r="B31" s="100" t="s">
        <v>264</v>
      </c>
      <c r="C31" s="101">
        <v>60</v>
      </c>
      <c r="D31" s="101">
        <v>12488.962</v>
      </c>
      <c r="E31" s="101">
        <v>1996.32</v>
      </c>
      <c r="F31" s="101"/>
      <c r="G31" s="101">
        <v>25</v>
      </c>
      <c r="H31" s="101"/>
      <c r="I31" s="101">
        <f t="shared" si="3"/>
        <v>14510.281999999999</v>
      </c>
      <c r="J31" s="101"/>
    </row>
    <row r="32" spans="1:10" ht="24" customHeight="1">
      <c r="A32" s="99">
        <v>19</v>
      </c>
      <c r="B32" s="100" t="s">
        <v>265</v>
      </c>
      <c r="C32" s="101">
        <v>21</v>
      </c>
      <c r="D32" s="101">
        <v>7021.25</v>
      </c>
      <c r="E32" s="101">
        <v>590.41600000000005</v>
      </c>
      <c r="F32" s="101">
        <v>90</v>
      </c>
      <c r="G32" s="101">
        <v>25</v>
      </c>
      <c r="H32" s="101">
        <v>8</v>
      </c>
      <c r="I32" s="101">
        <f t="shared" si="3"/>
        <v>7734.6660000000002</v>
      </c>
      <c r="J32" s="101"/>
    </row>
    <row r="33" spans="1:10" s="124" customFormat="1" ht="24" customHeight="1">
      <c r="A33" s="102"/>
      <c r="B33" s="103" t="s">
        <v>164</v>
      </c>
      <c r="C33" s="104"/>
      <c r="D33" s="104">
        <v>5000</v>
      </c>
      <c r="E33" s="104">
        <v>0</v>
      </c>
      <c r="F33" s="104"/>
      <c r="G33" s="104"/>
      <c r="H33" s="104"/>
      <c r="I33" s="104">
        <f t="shared" si="3"/>
        <v>5000</v>
      </c>
      <c r="J33" s="104"/>
    </row>
    <row r="34" spans="1:10" ht="24" customHeight="1">
      <c r="A34" s="99">
        <v>20</v>
      </c>
      <c r="B34" s="100" t="s">
        <v>266</v>
      </c>
      <c r="C34" s="101">
        <v>79</v>
      </c>
      <c r="D34" s="101">
        <v>8986.5820000000003</v>
      </c>
      <c r="E34" s="101">
        <v>2895.527</v>
      </c>
      <c r="F34" s="101"/>
      <c r="G34" s="101">
        <v>25</v>
      </c>
      <c r="H34" s="101"/>
      <c r="I34" s="101">
        <f t="shared" si="3"/>
        <v>11907.109</v>
      </c>
      <c r="J34" s="101">
        <v>500</v>
      </c>
    </row>
    <row r="35" spans="1:10" ht="24" customHeight="1">
      <c r="A35" s="99">
        <v>21</v>
      </c>
      <c r="B35" s="100" t="s">
        <v>267</v>
      </c>
      <c r="C35" s="101">
        <v>25</v>
      </c>
      <c r="D35" s="101">
        <v>2138.6619999999998</v>
      </c>
      <c r="E35" s="101">
        <v>712.88699999999994</v>
      </c>
      <c r="F35" s="101">
        <v>90</v>
      </c>
      <c r="G35" s="101">
        <v>25</v>
      </c>
      <c r="H35" s="101">
        <v>8</v>
      </c>
      <c r="I35" s="101">
        <f t="shared" si="3"/>
        <v>2974.549</v>
      </c>
      <c r="J35" s="101"/>
    </row>
    <row r="36" spans="1:10" ht="24" customHeight="1">
      <c r="A36" s="99">
        <v>22</v>
      </c>
      <c r="B36" s="100" t="s">
        <v>118</v>
      </c>
      <c r="C36" s="101">
        <v>9</v>
      </c>
      <c r="D36" s="101">
        <v>767.34699999999998</v>
      </c>
      <c r="E36" s="101">
        <v>255.78200000000001</v>
      </c>
      <c r="F36" s="101">
        <v>90</v>
      </c>
      <c r="G36" s="101"/>
      <c r="H36" s="101"/>
      <c r="I36" s="101">
        <f t="shared" si="3"/>
        <v>1113.1289999999999</v>
      </c>
      <c r="J36" s="101"/>
    </row>
    <row r="37" spans="1:10" ht="24" customHeight="1">
      <c r="A37" s="99">
        <v>23</v>
      </c>
      <c r="B37" s="100" t="s">
        <v>119</v>
      </c>
      <c r="C37" s="104">
        <v>5</v>
      </c>
      <c r="D37" s="101">
        <v>403.67599999999999</v>
      </c>
      <c r="E37" s="101">
        <v>134.55799999999999</v>
      </c>
      <c r="F37" s="101">
        <v>90</v>
      </c>
      <c r="G37" s="101"/>
      <c r="H37" s="101"/>
      <c r="I37" s="101">
        <f t="shared" si="3"/>
        <v>628.23399999999992</v>
      </c>
      <c r="J37" s="101"/>
    </row>
    <row r="38" spans="1:10" ht="36.75" customHeight="1">
      <c r="A38" s="99">
        <v>24</v>
      </c>
      <c r="B38" s="100" t="s">
        <v>268</v>
      </c>
      <c r="C38" s="104"/>
      <c r="D38" s="101">
        <v>1200</v>
      </c>
      <c r="E38" s="101">
        <v>0</v>
      </c>
      <c r="F38" s="101"/>
      <c r="G38" s="101"/>
      <c r="H38" s="101"/>
      <c r="I38" s="101">
        <f t="shared" si="3"/>
        <v>1200</v>
      </c>
      <c r="J38" s="101"/>
    </row>
    <row r="39" spans="1:10" ht="49.5" customHeight="1">
      <c r="A39" s="99">
        <v>25</v>
      </c>
      <c r="B39" s="100" t="s">
        <v>433</v>
      </c>
      <c r="C39" s="104"/>
      <c r="D39" s="101">
        <v>2500</v>
      </c>
      <c r="E39" s="101"/>
      <c r="F39" s="101"/>
      <c r="G39" s="101"/>
      <c r="H39" s="101"/>
      <c r="I39" s="101">
        <f t="shared" si="3"/>
        <v>2500</v>
      </c>
      <c r="J39" s="101"/>
    </row>
    <row r="40" spans="1:10" ht="24" customHeight="1">
      <c r="A40" s="99">
        <v>26</v>
      </c>
      <c r="B40" s="100" t="s">
        <v>269</v>
      </c>
      <c r="C40" s="104"/>
      <c r="D40" s="101">
        <v>10000</v>
      </c>
      <c r="E40" s="101">
        <v>0</v>
      </c>
      <c r="F40" s="101"/>
      <c r="G40" s="101"/>
      <c r="H40" s="101"/>
      <c r="I40" s="101">
        <f t="shared" si="3"/>
        <v>10000</v>
      </c>
      <c r="J40" s="101"/>
    </row>
    <row r="41" spans="1:10" s="110" customFormat="1" ht="24" customHeight="1">
      <c r="A41" s="96" t="s">
        <v>165</v>
      </c>
      <c r="B41" s="98" t="s">
        <v>270</v>
      </c>
      <c r="C41" s="95">
        <f>SUM(C42,C44:C63,C66)</f>
        <v>634</v>
      </c>
      <c r="D41" s="95">
        <f t="shared" ref="D41:J41" si="4">SUM(D42,D44:D63,D66)</f>
        <v>81848.599999999977</v>
      </c>
      <c r="E41" s="95">
        <f t="shared" si="4"/>
        <v>23155.861999999994</v>
      </c>
      <c r="F41" s="95">
        <f t="shared" si="4"/>
        <v>0</v>
      </c>
      <c r="G41" s="95">
        <f t="shared" si="4"/>
        <v>0</v>
      </c>
      <c r="H41" s="95">
        <f t="shared" si="4"/>
        <v>1524</v>
      </c>
      <c r="I41" s="95">
        <f t="shared" si="4"/>
        <v>106528.46199999998</v>
      </c>
      <c r="J41" s="95">
        <f t="shared" si="4"/>
        <v>790</v>
      </c>
    </row>
    <row r="42" spans="1:10" ht="24" customHeight="1">
      <c r="A42" s="99">
        <v>26</v>
      </c>
      <c r="B42" s="100" t="s">
        <v>271</v>
      </c>
      <c r="C42" s="101">
        <v>12</v>
      </c>
      <c r="D42" s="101">
        <v>3109.1709999999998</v>
      </c>
      <c r="E42" s="101">
        <v>348.72300000000001</v>
      </c>
      <c r="F42" s="101"/>
      <c r="G42" s="101"/>
      <c r="H42" s="101"/>
      <c r="I42" s="101">
        <f t="shared" si="3"/>
        <v>3457.8939999999998</v>
      </c>
      <c r="J42" s="101"/>
    </row>
    <row r="43" spans="1:10" s="124" customFormat="1" ht="24" customHeight="1">
      <c r="A43" s="102"/>
      <c r="B43" s="103" t="s">
        <v>166</v>
      </c>
      <c r="C43" s="104"/>
      <c r="D43" s="104">
        <v>1800</v>
      </c>
      <c r="E43" s="104">
        <v>0</v>
      </c>
      <c r="F43" s="104"/>
      <c r="G43" s="104"/>
      <c r="H43" s="104"/>
      <c r="I43" s="104">
        <f t="shared" si="3"/>
        <v>1800</v>
      </c>
      <c r="J43" s="104"/>
    </row>
    <row r="44" spans="1:10" ht="22.5" customHeight="1">
      <c r="A44" s="99">
        <v>27</v>
      </c>
      <c r="B44" s="100" t="s">
        <v>272</v>
      </c>
      <c r="C44" s="101">
        <v>13</v>
      </c>
      <c r="D44" s="101">
        <v>1234.0719999999999</v>
      </c>
      <c r="E44" s="101">
        <v>411.35700000000003</v>
      </c>
      <c r="F44" s="101"/>
      <c r="G44" s="101"/>
      <c r="H44" s="101"/>
      <c r="I44" s="101">
        <f t="shared" si="3"/>
        <v>1645.4289999999999</v>
      </c>
      <c r="J44" s="101"/>
    </row>
    <row r="45" spans="1:10" ht="24" customHeight="1">
      <c r="A45" s="99">
        <v>28</v>
      </c>
      <c r="B45" s="100" t="s">
        <v>273</v>
      </c>
      <c r="C45" s="101">
        <v>7</v>
      </c>
      <c r="D45" s="101">
        <v>693.02200000000005</v>
      </c>
      <c r="E45" s="101">
        <v>197.67400000000001</v>
      </c>
      <c r="F45" s="101"/>
      <c r="G45" s="101"/>
      <c r="H45" s="101"/>
      <c r="I45" s="101">
        <f t="shared" si="3"/>
        <v>890.69600000000003</v>
      </c>
      <c r="J45" s="101"/>
    </row>
    <row r="46" spans="1:10" ht="24" customHeight="1">
      <c r="A46" s="99">
        <v>29</v>
      </c>
      <c r="B46" s="100" t="s">
        <v>274</v>
      </c>
      <c r="C46" s="101">
        <v>16</v>
      </c>
      <c r="D46" s="101">
        <v>1483.8420000000001</v>
      </c>
      <c r="E46" s="101">
        <v>494.61400000000003</v>
      </c>
      <c r="F46" s="101"/>
      <c r="G46" s="101"/>
      <c r="H46" s="101"/>
      <c r="I46" s="101">
        <f t="shared" si="3"/>
        <v>1978.4560000000001</v>
      </c>
      <c r="J46" s="101"/>
    </row>
    <row r="47" spans="1:10">
      <c r="A47" s="99">
        <v>30</v>
      </c>
      <c r="B47" s="100" t="s">
        <v>275</v>
      </c>
      <c r="C47" s="101">
        <v>15</v>
      </c>
      <c r="D47" s="101">
        <v>1284.8620000000001</v>
      </c>
      <c r="E47" s="101">
        <v>394.95400000000001</v>
      </c>
      <c r="F47" s="101"/>
      <c r="G47" s="101"/>
      <c r="H47" s="101"/>
      <c r="I47" s="101">
        <f t="shared" si="3"/>
        <v>1679.816</v>
      </c>
      <c r="J47" s="101">
        <v>150</v>
      </c>
    </row>
    <row r="48" spans="1:10" ht="24" customHeight="1">
      <c r="A48" s="99">
        <v>31</v>
      </c>
      <c r="B48" s="100" t="s">
        <v>276</v>
      </c>
      <c r="C48" s="101">
        <v>14</v>
      </c>
      <c r="D48" s="101">
        <v>1056.8389999999999</v>
      </c>
      <c r="E48" s="101">
        <v>352.279</v>
      </c>
      <c r="F48" s="101"/>
      <c r="G48" s="101"/>
      <c r="H48" s="101"/>
      <c r="I48" s="101">
        <f t="shared" si="3"/>
        <v>1409.1179999999999</v>
      </c>
      <c r="J48" s="101"/>
    </row>
    <row r="49" spans="1:10" ht="24" customHeight="1">
      <c r="A49" s="99">
        <v>32</v>
      </c>
      <c r="B49" s="100" t="s">
        <v>167</v>
      </c>
      <c r="C49" s="101">
        <v>8</v>
      </c>
      <c r="D49" s="101">
        <v>649.41</v>
      </c>
      <c r="E49" s="101">
        <v>216.47</v>
      </c>
      <c r="F49" s="101"/>
      <c r="G49" s="101"/>
      <c r="H49" s="101"/>
      <c r="I49" s="101">
        <f t="shared" si="3"/>
        <v>865.88</v>
      </c>
      <c r="J49" s="101"/>
    </row>
    <row r="50" spans="1:10" ht="24" customHeight="1">
      <c r="A50" s="99">
        <v>33</v>
      </c>
      <c r="B50" s="100" t="s">
        <v>168</v>
      </c>
      <c r="C50" s="101"/>
      <c r="D50" s="101">
        <v>0</v>
      </c>
      <c r="E50" s="101">
        <v>0</v>
      </c>
      <c r="F50" s="101"/>
      <c r="G50" s="101"/>
      <c r="H50" s="101"/>
      <c r="I50" s="101">
        <f t="shared" si="3"/>
        <v>0</v>
      </c>
      <c r="J50" s="101"/>
    </row>
    <row r="51" spans="1:10" ht="21.75" customHeight="1">
      <c r="A51" s="99">
        <v>34</v>
      </c>
      <c r="B51" s="100" t="s">
        <v>277</v>
      </c>
      <c r="C51" s="101">
        <v>78</v>
      </c>
      <c r="D51" s="101">
        <v>8096.5150000000003</v>
      </c>
      <c r="E51" s="101">
        <v>2665.5050000000001</v>
      </c>
      <c r="F51" s="101"/>
      <c r="G51" s="101"/>
      <c r="H51" s="101">
        <v>300</v>
      </c>
      <c r="I51" s="101">
        <f t="shared" si="3"/>
        <v>11062.02</v>
      </c>
      <c r="J51" s="101"/>
    </row>
    <row r="52" spans="1:10" ht="24" customHeight="1">
      <c r="A52" s="99">
        <v>35</v>
      </c>
      <c r="B52" s="100" t="s">
        <v>278</v>
      </c>
      <c r="C52" s="101">
        <v>19</v>
      </c>
      <c r="D52" s="101">
        <v>1897.7819999999999</v>
      </c>
      <c r="E52" s="101">
        <v>532.59399999999994</v>
      </c>
      <c r="F52" s="101"/>
      <c r="G52" s="101"/>
      <c r="H52" s="101"/>
      <c r="I52" s="101">
        <f t="shared" si="3"/>
        <v>2430.3759999999997</v>
      </c>
      <c r="J52" s="101"/>
    </row>
    <row r="53" spans="1:10" ht="34.5" customHeight="1">
      <c r="A53" s="99">
        <v>36</v>
      </c>
      <c r="B53" s="100" t="s">
        <v>279</v>
      </c>
      <c r="C53" s="101">
        <v>270</v>
      </c>
      <c r="D53" s="101">
        <v>36854.761999999995</v>
      </c>
      <c r="E53" s="101">
        <v>12218.253999999997</v>
      </c>
      <c r="F53" s="101"/>
      <c r="G53" s="101"/>
      <c r="H53" s="101">
        <v>948</v>
      </c>
      <c r="I53" s="101">
        <f t="shared" si="3"/>
        <v>50021.015999999989</v>
      </c>
      <c r="J53" s="101"/>
    </row>
    <row r="54" spans="1:10" ht="24" customHeight="1">
      <c r="A54" s="99">
        <v>37</v>
      </c>
      <c r="B54" s="100" t="s">
        <v>280</v>
      </c>
      <c r="C54" s="101">
        <v>25</v>
      </c>
      <c r="D54" s="101">
        <v>2115.6619999999998</v>
      </c>
      <c r="E54" s="101">
        <v>705.22</v>
      </c>
      <c r="F54" s="101"/>
      <c r="G54" s="101"/>
      <c r="H54" s="101">
        <v>16</v>
      </c>
      <c r="I54" s="101">
        <f t="shared" si="3"/>
        <v>2836.8819999999996</v>
      </c>
      <c r="J54" s="101"/>
    </row>
    <row r="55" spans="1:10" ht="24" customHeight="1">
      <c r="A55" s="99">
        <v>38</v>
      </c>
      <c r="B55" s="100" t="s">
        <v>281</v>
      </c>
      <c r="C55" s="101">
        <v>26</v>
      </c>
      <c r="D55" s="101">
        <v>2211.6419999999998</v>
      </c>
      <c r="E55" s="101">
        <v>737.21399999999994</v>
      </c>
      <c r="F55" s="101"/>
      <c r="G55" s="101"/>
      <c r="H55" s="101">
        <v>16</v>
      </c>
      <c r="I55" s="101">
        <f t="shared" si="3"/>
        <v>2964.8559999999998</v>
      </c>
      <c r="J55" s="101">
        <v>400</v>
      </c>
    </row>
    <row r="56" spans="1:10" ht="33" customHeight="1">
      <c r="A56" s="99">
        <v>39</v>
      </c>
      <c r="B56" s="100" t="s">
        <v>282</v>
      </c>
      <c r="C56" s="101">
        <v>12</v>
      </c>
      <c r="D56" s="101">
        <v>1060.922</v>
      </c>
      <c r="E56" s="101">
        <v>353.64</v>
      </c>
      <c r="F56" s="101"/>
      <c r="G56" s="101"/>
      <c r="H56" s="101">
        <v>8</v>
      </c>
      <c r="I56" s="101">
        <f t="shared" si="3"/>
        <v>1422.5619999999999</v>
      </c>
      <c r="J56" s="101">
        <v>40</v>
      </c>
    </row>
    <row r="57" spans="1:10">
      <c r="A57" s="99">
        <v>40</v>
      </c>
      <c r="B57" s="100" t="s">
        <v>283</v>
      </c>
      <c r="C57" s="101">
        <v>38</v>
      </c>
      <c r="D57" s="101">
        <v>3255.4019999999996</v>
      </c>
      <c r="E57" s="101">
        <v>1085.1339999999998</v>
      </c>
      <c r="F57" s="101"/>
      <c r="G57" s="101"/>
      <c r="H57" s="101">
        <v>56</v>
      </c>
      <c r="I57" s="101">
        <f t="shared" si="3"/>
        <v>4396.5359999999991</v>
      </c>
      <c r="J57" s="101"/>
    </row>
    <row r="58" spans="1:10" ht="36.75" customHeight="1">
      <c r="A58" s="99">
        <v>41</v>
      </c>
      <c r="B58" s="105" t="s">
        <v>284</v>
      </c>
      <c r="C58" s="101">
        <v>34</v>
      </c>
      <c r="D58" s="101">
        <v>2814.482</v>
      </c>
      <c r="E58" s="101">
        <v>938.16</v>
      </c>
      <c r="F58" s="101"/>
      <c r="G58" s="101"/>
      <c r="H58" s="101">
        <v>32</v>
      </c>
      <c r="I58" s="101">
        <f t="shared" si="3"/>
        <v>3784.6419999999998</v>
      </c>
      <c r="J58" s="101">
        <v>200</v>
      </c>
    </row>
    <row r="59" spans="1:10" ht="33.75" customHeight="1">
      <c r="A59" s="99">
        <v>42</v>
      </c>
      <c r="B59" s="100" t="s">
        <v>285</v>
      </c>
      <c r="C59" s="101">
        <v>15</v>
      </c>
      <c r="D59" s="101">
        <v>1311.8620000000001</v>
      </c>
      <c r="E59" s="101">
        <v>437.28699999999998</v>
      </c>
      <c r="F59" s="101"/>
      <c r="G59" s="101"/>
      <c r="H59" s="101"/>
      <c r="I59" s="101">
        <f t="shared" si="3"/>
        <v>1749.1490000000001</v>
      </c>
      <c r="J59" s="101"/>
    </row>
    <row r="60" spans="1:10" ht="24" customHeight="1">
      <c r="A60" s="99">
        <v>43</v>
      </c>
      <c r="B60" s="100" t="s">
        <v>286</v>
      </c>
      <c r="C60" s="101">
        <v>21</v>
      </c>
      <c r="D60" s="101">
        <v>2197</v>
      </c>
      <c r="E60" s="101">
        <v>732.33299999999997</v>
      </c>
      <c r="F60" s="101"/>
      <c r="G60" s="101"/>
      <c r="H60" s="101">
        <v>104</v>
      </c>
      <c r="I60" s="101">
        <f t="shared" si="3"/>
        <v>3033.3330000000001</v>
      </c>
      <c r="J60" s="101"/>
    </row>
    <row r="61" spans="1:10" ht="24" customHeight="1">
      <c r="A61" s="99">
        <v>44</v>
      </c>
      <c r="B61" s="100" t="s">
        <v>287</v>
      </c>
      <c r="C61" s="101">
        <v>11</v>
      </c>
      <c r="D61" s="101">
        <v>1003.351</v>
      </c>
      <c r="E61" s="101">
        <v>334.45</v>
      </c>
      <c r="F61" s="101"/>
      <c r="G61" s="101"/>
      <c r="H61" s="101">
        <v>44</v>
      </c>
      <c r="I61" s="101">
        <f t="shared" si="3"/>
        <v>1381.8009999999999</v>
      </c>
      <c r="J61" s="101"/>
    </row>
    <row r="62" spans="1:10" ht="24" customHeight="1">
      <c r="A62" s="99">
        <v>45</v>
      </c>
      <c r="B62" s="100" t="s">
        <v>169</v>
      </c>
      <c r="C62" s="101"/>
      <c r="D62" s="101">
        <v>2000</v>
      </c>
      <c r="E62" s="101"/>
      <c r="F62" s="101"/>
      <c r="G62" s="101"/>
      <c r="H62" s="101"/>
      <c r="I62" s="101">
        <f t="shared" si="3"/>
        <v>2000</v>
      </c>
      <c r="J62" s="101"/>
    </row>
    <row r="63" spans="1:10" ht="22.5" customHeight="1">
      <c r="A63" s="99">
        <v>46</v>
      </c>
      <c r="B63" s="100" t="s">
        <v>288</v>
      </c>
      <c r="C63" s="101">
        <f>SUM(C64:C65)</f>
        <v>0</v>
      </c>
      <c r="D63" s="101">
        <f>D64+D65</f>
        <v>2818</v>
      </c>
      <c r="E63" s="101">
        <v>0</v>
      </c>
      <c r="F63" s="101">
        <v>0</v>
      </c>
      <c r="G63" s="101">
        <v>0</v>
      </c>
      <c r="H63" s="101"/>
      <c r="I63" s="101">
        <f>I64+I65</f>
        <v>2818</v>
      </c>
      <c r="J63" s="101">
        <f t="shared" ref="J63" si="5">SUM(J64:J65)</f>
        <v>0</v>
      </c>
    </row>
    <row r="64" spans="1:10" ht="22.5" customHeight="1">
      <c r="A64" s="99"/>
      <c r="B64" s="100" t="s">
        <v>170</v>
      </c>
      <c r="C64" s="101"/>
      <c r="D64" s="101">
        <v>1000</v>
      </c>
      <c r="E64" s="101">
        <v>0</v>
      </c>
      <c r="F64" s="101"/>
      <c r="G64" s="101"/>
      <c r="H64" s="101"/>
      <c r="I64" s="101">
        <f t="shared" si="3"/>
        <v>1000</v>
      </c>
      <c r="J64" s="101"/>
    </row>
    <row r="65" spans="1:10" ht="22.5" customHeight="1">
      <c r="A65" s="99"/>
      <c r="B65" s="100" t="s">
        <v>171</v>
      </c>
      <c r="C65" s="101"/>
      <c r="D65" s="101">
        <v>1818</v>
      </c>
      <c r="E65" s="101">
        <v>0</v>
      </c>
      <c r="F65" s="101"/>
      <c r="G65" s="101"/>
      <c r="H65" s="101"/>
      <c r="I65" s="101">
        <f t="shared" si="3"/>
        <v>1818</v>
      </c>
      <c r="J65" s="101"/>
    </row>
    <row r="66" spans="1:10" ht="24" customHeight="1">
      <c r="A66" s="99">
        <v>47</v>
      </c>
      <c r="B66" s="100" t="s">
        <v>172</v>
      </c>
      <c r="C66" s="101"/>
      <c r="D66" s="101">
        <v>4700</v>
      </c>
      <c r="E66" s="101">
        <v>0</v>
      </c>
      <c r="F66" s="101"/>
      <c r="G66" s="101"/>
      <c r="H66" s="101"/>
      <c r="I66" s="101">
        <f t="shared" si="3"/>
        <v>4700</v>
      </c>
      <c r="J66" s="101"/>
    </row>
    <row r="67" spans="1:10" s="110" customFormat="1" ht="24" customHeight="1">
      <c r="A67" s="96" t="s">
        <v>173</v>
      </c>
      <c r="B67" s="98" t="s">
        <v>289</v>
      </c>
      <c r="C67" s="95">
        <f>SUM(C68:C105)</f>
        <v>217</v>
      </c>
      <c r="D67" s="95">
        <f t="shared" ref="D67:J67" si="6">SUM(D68:D105)</f>
        <v>28836.696000000007</v>
      </c>
      <c r="E67" s="95">
        <f t="shared" si="6"/>
        <v>3888.6736957142853</v>
      </c>
      <c r="F67" s="95">
        <f t="shared" si="6"/>
        <v>0</v>
      </c>
      <c r="G67" s="95">
        <f t="shared" si="6"/>
        <v>0</v>
      </c>
      <c r="H67" s="95">
        <f t="shared" si="6"/>
        <v>29</v>
      </c>
      <c r="I67" s="95">
        <f t="shared" si="6"/>
        <v>32754.369695714289</v>
      </c>
      <c r="J67" s="95">
        <f t="shared" si="6"/>
        <v>14550</v>
      </c>
    </row>
    <row r="68" spans="1:10" ht="24" customHeight="1">
      <c r="A68" s="99">
        <v>1</v>
      </c>
      <c r="B68" s="100" t="s">
        <v>290</v>
      </c>
      <c r="C68" s="101">
        <v>6</v>
      </c>
      <c r="D68" s="101">
        <v>365.04199999999997</v>
      </c>
      <c r="E68" s="101">
        <v>91.260499999999993</v>
      </c>
      <c r="F68" s="101"/>
      <c r="G68" s="101"/>
      <c r="H68" s="101"/>
      <c r="I68" s="101">
        <f t="shared" si="3"/>
        <v>456.30249999999995</v>
      </c>
      <c r="J68" s="101">
        <v>250</v>
      </c>
    </row>
    <row r="69" spans="1:10" ht="24" customHeight="1">
      <c r="A69" s="99">
        <v>2</v>
      </c>
      <c r="B69" s="100" t="s">
        <v>291</v>
      </c>
      <c r="C69" s="101">
        <v>5</v>
      </c>
      <c r="D69" s="101">
        <v>346.06199999999995</v>
      </c>
      <c r="E69" s="101">
        <v>86.515499999999989</v>
      </c>
      <c r="F69" s="101"/>
      <c r="G69" s="101"/>
      <c r="H69" s="101"/>
      <c r="I69" s="101">
        <f t="shared" si="3"/>
        <v>432.57749999999993</v>
      </c>
      <c r="J69" s="101">
        <v>250</v>
      </c>
    </row>
    <row r="70" spans="1:10" ht="33.75" customHeight="1">
      <c r="A70" s="99">
        <v>3</v>
      </c>
      <c r="B70" s="100" t="s">
        <v>292</v>
      </c>
      <c r="C70" s="101">
        <v>12</v>
      </c>
      <c r="D70" s="101">
        <v>879.92200000000003</v>
      </c>
      <c r="E70" s="101">
        <v>169.98050000000001</v>
      </c>
      <c r="F70" s="101"/>
      <c r="G70" s="101"/>
      <c r="H70" s="101"/>
      <c r="I70" s="101">
        <f t="shared" si="3"/>
        <v>1049.9025000000001</v>
      </c>
      <c r="J70" s="101"/>
    </row>
    <row r="71" spans="1:10" ht="24" customHeight="1">
      <c r="A71" s="99">
        <v>4</v>
      </c>
      <c r="B71" s="100" t="s">
        <v>293</v>
      </c>
      <c r="C71" s="101">
        <v>9</v>
      </c>
      <c r="D71" s="101">
        <v>989.98200000000008</v>
      </c>
      <c r="E71" s="101">
        <v>172.49550000000002</v>
      </c>
      <c r="F71" s="101"/>
      <c r="G71" s="101"/>
      <c r="H71" s="101"/>
      <c r="I71" s="101">
        <f t="shared" si="3"/>
        <v>1162.4775000000002</v>
      </c>
      <c r="J71" s="101"/>
    </row>
    <row r="72" spans="1:10" ht="24" customHeight="1">
      <c r="A72" s="99">
        <v>5</v>
      </c>
      <c r="B72" s="100" t="s">
        <v>294</v>
      </c>
      <c r="C72" s="101">
        <v>4</v>
      </c>
      <c r="D72" s="101">
        <v>334.887</v>
      </c>
      <c r="E72" s="101">
        <v>83.721000000000004</v>
      </c>
      <c r="F72" s="101"/>
      <c r="G72" s="101"/>
      <c r="H72" s="101"/>
      <c r="I72" s="101">
        <f t="shared" si="3"/>
        <v>418.608</v>
      </c>
      <c r="J72" s="101"/>
    </row>
    <row r="73" spans="1:10">
      <c r="A73" s="99">
        <v>6</v>
      </c>
      <c r="B73" s="100" t="s">
        <v>297</v>
      </c>
      <c r="C73" s="101">
        <v>17</v>
      </c>
      <c r="D73" s="101">
        <v>4348.8220000000001</v>
      </c>
      <c r="E73" s="101">
        <v>337.20550000000003</v>
      </c>
      <c r="F73" s="101"/>
      <c r="G73" s="101"/>
      <c r="H73" s="101"/>
      <c r="I73" s="101">
        <f t="shared" si="3"/>
        <v>4686.0275000000001</v>
      </c>
      <c r="J73" s="101">
        <v>2500</v>
      </c>
    </row>
    <row r="74" spans="1:10" ht="24.75" customHeight="1">
      <c r="A74" s="99">
        <v>7</v>
      </c>
      <c r="B74" s="100" t="s">
        <v>295</v>
      </c>
      <c r="C74" s="101">
        <v>6</v>
      </c>
      <c r="D74" s="101">
        <v>372.04199999999997</v>
      </c>
      <c r="E74" s="101">
        <v>93.010499999999993</v>
      </c>
      <c r="F74" s="101"/>
      <c r="G74" s="101"/>
      <c r="H74" s="101"/>
      <c r="I74" s="101">
        <f t="shared" si="3"/>
        <v>465.05249999999995</v>
      </c>
      <c r="J74" s="101">
        <v>2500</v>
      </c>
    </row>
    <row r="75" spans="1:10" ht="36.75" customHeight="1">
      <c r="A75" s="99">
        <v>8</v>
      </c>
      <c r="B75" s="100" t="s">
        <v>298</v>
      </c>
      <c r="C75" s="101">
        <v>13</v>
      </c>
      <c r="D75" s="101">
        <v>1273.902</v>
      </c>
      <c r="E75" s="101">
        <v>255.97550000000001</v>
      </c>
      <c r="F75" s="101"/>
      <c r="G75" s="101"/>
      <c r="H75" s="101"/>
      <c r="I75" s="101">
        <f t="shared" si="3"/>
        <v>1529.8775000000001</v>
      </c>
      <c r="J75" s="101">
        <v>900</v>
      </c>
    </row>
    <row r="76" spans="1:10" ht="26.25" customHeight="1">
      <c r="A76" s="99">
        <v>9</v>
      </c>
      <c r="B76" s="100" t="s">
        <v>174</v>
      </c>
      <c r="C76" s="101">
        <v>9</v>
      </c>
      <c r="D76" s="101">
        <v>1807.982</v>
      </c>
      <c r="E76" s="101">
        <v>211.99550000000002</v>
      </c>
      <c r="F76" s="101"/>
      <c r="G76" s="101"/>
      <c r="H76" s="101"/>
      <c r="I76" s="101">
        <f t="shared" si="3"/>
        <v>2019.9775</v>
      </c>
      <c r="J76" s="101">
        <v>5000</v>
      </c>
    </row>
    <row r="77" spans="1:10" ht="26.25" customHeight="1">
      <c r="A77" s="99">
        <v>10</v>
      </c>
      <c r="B77" s="100" t="s">
        <v>296</v>
      </c>
      <c r="C77" s="101">
        <v>14</v>
      </c>
      <c r="D77" s="101">
        <v>1257.0350000000001</v>
      </c>
      <c r="E77" s="101">
        <v>239.25800000000001</v>
      </c>
      <c r="F77" s="101"/>
      <c r="G77" s="101"/>
      <c r="H77" s="101"/>
      <c r="I77" s="101">
        <f t="shared" si="3"/>
        <v>1496.2930000000001</v>
      </c>
      <c r="J77" s="101"/>
    </row>
    <row r="78" spans="1:10">
      <c r="A78" s="99">
        <v>11</v>
      </c>
      <c r="B78" s="100" t="s">
        <v>299</v>
      </c>
      <c r="C78" s="101">
        <v>11</v>
      </c>
      <c r="D78" s="101">
        <v>752.21600000000001</v>
      </c>
      <c r="E78" s="101">
        <v>188.054</v>
      </c>
      <c r="F78" s="101"/>
      <c r="G78" s="101"/>
      <c r="H78" s="101"/>
      <c r="I78" s="101">
        <f t="shared" si="3"/>
        <v>940.27</v>
      </c>
      <c r="J78" s="101"/>
    </row>
    <row r="79" spans="1:10" ht="27" customHeight="1">
      <c r="A79" s="99">
        <v>12</v>
      </c>
      <c r="B79" s="100" t="s">
        <v>300</v>
      </c>
      <c r="C79" s="101">
        <v>6</v>
      </c>
      <c r="D79" s="101">
        <v>761.04199999999992</v>
      </c>
      <c r="E79" s="101">
        <v>127.76049999999999</v>
      </c>
      <c r="F79" s="101"/>
      <c r="G79" s="101"/>
      <c r="H79" s="101"/>
      <c r="I79" s="101">
        <f t="shared" ref="I79:I142" si="7">SUM(D79:H79)</f>
        <v>888.8024999999999</v>
      </c>
      <c r="J79" s="101"/>
    </row>
    <row r="80" spans="1:10" ht="34.5" customHeight="1">
      <c r="A80" s="99">
        <v>13</v>
      </c>
      <c r="B80" s="100" t="s">
        <v>301</v>
      </c>
      <c r="C80" s="101">
        <v>5</v>
      </c>
      <c r="D80" s="101">
        <v>505.06199999999995</v>
      </c>
      <c r="E80" s="101">
        <v>113.76549999999999</v>
      </c>
      <c r="F80" s="101"/>
      <c r="G80" s="101"/>
      <c r="H80" s="101"/>
      <c r="I80" s="101">
        <f t="shared" si="7"/>
        <v>618.82749999999999</v>
      </c>
      <c r="J80" s="101"/>
    </row>
    <row r="81" spans="1:10" ht="32.25" customHeight="1">
      <c r="A81" s="99">
        <v>14</v>
      </c>
      <c r="B81" s="100" t="s">
        <v>302</v>
      </c>
      <c r="C81" s="101">
        <v>5</v>
      </c>
      <c r="D81" s="101">
        <v>307.875</v>
      </c>
      <c r="E81" s="101">
        <v>76.96875</v>
      </c>
      <c r="F81" s="101"/>
      <c r="G81" s="101"/>
      <c r="H81" s="101"/>
      <c r="I81" s="101">
        <f t="shared" si="7"/>
        <v>384.84375</v>
      </c>
      <c r="J81" s="101"/>
    </row>
    <row r="82" spans="1:10">
      <c r="A82" s="99">
        <v>15</v>
      </c>
      <c r="B82" s="100" t="s">
        <v>175</v>
      </c>
      <c r="C82" s="101">
        <v>4</v>
      </c>
      <c r="D82" s="101">
        <v>389.47699999999998</v>
      </c>
      <c r="E82" s="101">
        <v>72.369430000000008</v>
      </c>
      <c r="F82" s="101"/>
      <c r="G82" s="101"/>
      <c r="H82" s="101"/>
      <c r="I82" s="101">
        <f t="shared" si="7"/>
        <v>461.84643</v>
      </c>
      <c r="J82" s="101"/>
    </row>
    <row r="83" spans="1:10" ht="33.75" customHeight="1">
      <c r="A83" s="99">
        <v>16</v>
      </c>
      <c r="B83" s="100" t="s">
        <v>303</v>
      </c>
      <c r="C83" s="101">
        <v>11</v>
      </c>
      <c r="D83" s="101">
        <v>625.22500000000002</v>
      </c>
      <c r="E83" s="101">
        <v>156.30644800000002</v>
      </c>
      <c r="F83" s="101"/>
      <c r="G83" s="101"/>
      <c r="H83" s="101"/>
      <c r="I83" s="101">
        <f t="shared" si="7"/>
        <v>781.53144800000007</v>
      </c>
      <c r="J83" s="101"/>
    </row>
    <row r="84" spans="1:10" ht="33.75" customHeight="1">
      <c r="A84" s="99">
        <v>17</v>
      </c>
      <c r="B84" s="100" t="s">
        <v>304</v>
      </c>
      <c r="C84" s="101">
        <v>9</v>
      </c>
      <c r="D84" s="101">
        <v>875.98200000000008</v>
      </c>
      <c r="E84" s="101">
        <v>206.49550000000002</v>
      </c>
      <c r="F84" s="101"/>
      <c r="G84" s="101"/>
      <c r="H84" s="101"/>
      <c r="I84" s="101">
        <f t="shared" si="7"/>
        <v>1082.4775000000002</v>
      </c>
      <c r="J84" s="101">
        <v>3150</v>
      </c>
    </row>
    <row r="85" spans="1:10" ht="25.5" customHeight="1">
      <c r="A85" s="99">
        <v>18</v>
      </c>
      <c r="B85" s="100" t="s">
        <v>305</v>
      </c>
      <c r="C85" s="101">
        <v>12</v>
      </c>
      <c r="D85" s="101">
        <v>1548.6469999999999</v>
      </c>
      <c r="E85" s="101">
        <v>227.16184171428571</v>
      </c>
      <c r="F85" s="101"/>
      <c r="G85" s="101"/>
      <c r="H85" s="101"/>
      <c r="I85" s="101">
        <f t="shared" si="7"/>
        <v>1775.8088417142856</v>
      </c>
      <c r="J85" s="101"/>
    </row>
    <row r="86" spans="1:10" ht="33.75" customHeight="1">
      <c r="A86" s="99">
        <v>19</v>
      </c>
      <c r="B86" s="100" t="s">
        <v>306</v>
      </c>
      <c r="C86" s="101">
        <v>2</v>
      </c>
      <c r="D86" s="101">
        <v>206.56700000000001</v>
      </c>
      <c r="E86" s="101">
        <v>31.641820000000003</v>
      </c>
      <c r="F86" s="101"/>
      <c r="G86" s="101"/>
      <c r="H86" s="101"/>
      <c r="I86" s="101">
        <f t="shared" si="7"/>
        <v>238.20882</v>
      </c>
      <c r="J86" s="101"/>
    </row>
    <row r="87" spans="1:10" ht="24" customHeight="1">
      <c r="A87" s="99">
        <v>20</v>
      </c>
      <c r="B87" s="100" t="s">
        <v>307</v>
      </c>
      <c r="C87" s="101">
        <v>13</v>
      </c>
      <c r="D87" s="101">
        <v>927.90200000000004</v>
      </c>
      <c r="E87" s="101">
        <v>225.97550000000001</v>
      </c>
      <c r="F87" s="101"/>
      <c r="G87" s="101"/>
      <c r="H87" s="101">
        <v>29</v>
      </c>
      <c r="I87" s="101">
        <f t="shared" si="7"/>
        <v>1182.8775000000001</v>
      </c>
      <c r="J87" s="101"/>
    </row>
    <row r="88" spans="1:10" ht="24" customHeight="1">
      <c r="A88" s="99">
        <v>21</v>
      </c>
      <c r="B88" s="100" t="s">
        <v>308</v>
      </c>
      <c r="C88" s="101">
        <v>2</v>
      </c>
      <c r="D88" s="101">
        <v>123.53100000000001</v>
      </c>
      <c r="E88" s="101">
        <v>30.882787</v>
      </c>
      <c r="F88" s="101"/>
      <c r="G88" s="101"/>
      <c r="H88" s="101"/>
      <c r="I88" s="101">
        <f t="shared" si="7"/>
        <v>154.41378700000001</v>
      </c>
      <c r="J88" s="101"/>
    </row>
    <row r="89" spans="1:10" ht="24" customHeight="1">
      <c r="A89" s="99">
        <v>22</v>
      </c>
      <c r="B89" s="100" t="s">
        <v>309</v>
      </c>
      <c r="C89" s="101">
        <v>1</v>
      </c>
      <c r="D89" s="101">
        <v>112.614</v>
      </c>
      <c r="E89" s="101">
        <v>15.653617000000004</v>
      </c>
      <c r="F89" s="101"/>
      <c r="G89" s="101"/>
      <c r="H89" s="101"/>
      <c r="I89" s="101">
        <f t="shared" si="7"/>
        <v>128.267617</v>
      </c>
      <c r="J89" s="101"/>
    </row>
    <row r="90" spans="1:10" ht="34.5" customHeight="1">
      <c r="A90" s="99">
        <v>23</v>
      </c>
      <c r="B90" s="100" t="s">
        <v>931</v>
      </c>
      <c r="C90" s="101">
        <v>5</v>
      </c>
      <c r="D90" s="101">
        <v>806.06200000000001</v>
      </c>
      <c r="E90" s="101">
        <v>62.265500000000003</v>
      </c>
      <c r="F90" s="101"/>
      <c r="G90" s="101"/>
      <c r="H90" s="101"/>
      <c r="I90" s="101">
        <f t="shared" si="7"/>
        <v>868.32749999999999</v>
      </c>
      <c r="J90" s="101"/>
    </row>
    <row r="91" spans="1:10" ht="36" customHeight="1">
      <c r="A91" s="99">
        <v>24</v>
      </c>
      <c r="B91" s="100" t="s">
        <v>176</v>
      </c>
      <c r="C91" s="101">
        <v>10</v>
      </c>
      <c r="D91" s="101">
        <v>767.96199999999999</v>
      </c>
      <c r="E91" s="101">
        <v>191.9905</v>
      </c>
      <c r="F91" s="101"/>
      <c r="G91" s="101"/>
      <c r="H91" s="101"/>
      <c r="I91" s="101">
        <f t="shared" si="7"/>
        <v>959.95249999999999</v>
      </c>
      <c r="J91" s="101"/>
    </row>
    <row r="92" spans="1:10" ht="24" customHeight="1">
      <c r="A92" s="99">
        <v>25</v>
      </c>
      <c r="B92" s="100" t="s">
        <v>177</v>
      </c>
      <c r="C92" s="101">
        <v>13</v>
      </c>
      <c r="D92" s="101">
        <v>1287.203</v>
      </c>
      <c r="E92" s="101">
        <v>249.30097600000002</v>
      </c>
      <c r="F92" s="101"/>
      <c r="G92" s="101"/>
      <c r="H92" s="101"/>
      <c r="I92" s="101">
        <f t="shared" si="7"/>
        <v>1536.503976</v>
      </c>
      <c r="J92" s="101"/>
    </row>
    <row r="93" spans="1:10" ht="24" customHeight="1">
      <c r="A93" s="99">
        <v>26</v>
      </c>
      <c r="B93" s="100" t="s">
        <v>178</v>
      </c>
      <c r="C93" s="101">
        <v>2</v>
      </c>
      <c r="D93" s="101">
        <v>130.435</v>
      </c>
      <c r="E93" s="101">
        <v>32.608851999999999</v>
      </c>
      <c r="F93" s="101"/>
      <c r="G93" s="101"/>
      <c r="H93" s="101"/>
      <c r="I93" s="101">
        <f t="shared" si="7"/>
        <v>163.04385200000002</v>
      </c>
      <c r="J93" s="101"/>
    </row>
    <row r="94" spans="1:10" ht="24" customHeight="1">
      <c r="A94" s="99">
        <v>27</v>
      </c>
      <c r="B94" s="100" t="s">
        <v>179</v>
      </c>
      <c r="C94" s="104">
        <v>2</v>
      </c>
      <c r="D94" s="101">
        <v>136.23400000000001</v>
      </c>
      <c r="E94" s="101">
        <v>34.058674000000011</v>
      </c>
      <c r="F94" s="101"/>
      <c r="G94" s="101"/>
      <c r="H94" s="101"/>
      <c r="I94" s="101">
        <f t="shared" si="7"/>
        <v>170.29267400000003</v>
      </c>
      <c r="J94" s="101"/>
    </row>
    <row r="95" spans="1:10">
      <c r="A95" s="99">
        <v>28</v>
      </c>
      <c r="B95" s="100" t="s">
        <v>120</v>
      </c>
      <c r="C95" s="101">
        <v>9</v>
      </c>
      <c r="D95" s="101">
        <v>415.98199999999997</v>
      </c>
      <c r="E95" s="101">
        <v>103.99549999999999</v>
      </c>
      <c r="F95" s="101"/>
      <c r="G95" s="101"/>
      <c r="H95" s="101"/>
      <c r="I95" s="101">
        <f t="shared" si="7"/>
        <v>519.97749999999996</v>
      </c>
      <c r="J95" s="101"/>
    </row>
    <row r="96" spans="1:10" ht="24" customHeight="1">
      <c r="A96" s="99">
        <v>29</v>
      </c>
      <c r="B96" s="100" t="s">
        <v>310</v>
      </c>
      <c r="C96" s="101"/>
      <c r="D96" s="101">
        <v>90</v>
      </c>
      <c r="E96" s="101">
        <v>0</v>
      </c>
      <c r="F96" s="101"/>
      <c r="G96" s="101"/>
      <c r="H96" s="101"/>
      <c r="I96" s="101">
        <f t="shared" si="7"/>
        <v>90</v>
      </c>
      <c r="J96" s="101"/>
    </row>
    <row r="97" spans="1:10" ht="37.5" customHeight="1">
      <c r="A97" s="99">
        <v>30</v>
      </c>
      <c r="B97" s="100" t="s">
        <v>311</v>
      </c>
      <c r="C97" s="101"/>
      <c r="D97" s="101">
        <v>160</v>
      </c>
      <c r="E97" s="101">
        <v>0</v>
      </c>
      <c r="F97" s="101"/>
      <c r="G97" s="101"/>
      <c r="H97" s="101"/>
      <c r="I97" s="101">
        <f t="shared" si="7"/>
        <v>160</v>
      </c>
      <c r="J97" s="101"/>
    </row>
    <row r="98" spans="1:10" ht="24" customHeight="1">
      <c r="A98" s="99">
        <v>31</v>
      </c>
      <c r="B98" s="100" t="s">
        <v>312</v>
      </c>
      <c r="C98" s="101"/>
      <c r="D98" s="101">
        <v>90</v>
      </c>
      <c r="E98" s="101">
        <v>0</v>
      </c>
      <c r="F98" s="101"/>
      <c r="G98" s="101"/>
      <c r="H98" s="101"/>
      <c r="I98" s="101">
        <f t="shared" si="7"/>
        <v>90</v>
      </c>
      <c r="J98" s="101"/>
    </row>
    <row r="99" spans="1:10" ht="24" customHeight="1">
      <c r="A99" s="99">
        <v>32</v>
      </c>
      <c r="B99" s="100" t="s">
        <v>313</v>
      </c>
      <c r="C99" s="101"/>
      <c r="D99" s="101">
        <v>50</v>
      </c>
      <c r="E99" s="101">
        <v>0</v>
      </c>
      <c r="F99" s="101"/>
      <c r="G99" s="101"/>
      <c r="H99" s="101"/>
      <c r="I99" s="101">
        <f t="shared" si="7"/>
        <v>50</v>
      </c>
      <c r="J99" s="101"/>
    </row>
    <row r="100" spans="1:10" ht="24" customHeight="1">
      <c r="A100" s="99">
        <v>33</v>
      </c>
      <c r="B100" s="100" t="s">
        <v>314</v>
      </c>
      <c r="C100" s="101"/>
      <c r="D100" s="101">
        <v>110</v>
      </c>
      <c r="E100" s="101">
        <v>0</v>
      </c>
      <c r="F100" s="101"/>
      <c r="G100" s="101"/>
      <c r="H100" s="101"/>
      <c r="I100" s="101">
        <f t="shared" si="7"/>
        <v>110</v>
      </c>
      <c r="J100" s="101"/>
    </row>
    <row r="101" spans="1:10">
      <c r="A101" s="99">
        <v>34</v>
      </c>
      <c r="B101" s="100" t="s">
        <v>315</v>
      </c>
      <c r="C101" s="101"/>
      <c r="D101" s="101">
        <v>380</v>
      </c>
      <c r="E101" s="101">
        <v>0</v>
      </c>
      <c r="F101" s="101"/>
      <c r="G101" s="101"/>
      <c r="H101" s="101"/>
      <c r="I101" s="101">
        <f t="shared" si="7"/>
        <v>380</v>
      </c>
      <c r="J101" s="101"/>
    </row>
    <row r="102" spans="1:10" ht="24" customHeight="1">
      <c r="A102" s="99">
        <v>35</v>
      </c>
      <c r="B102" s="100" t="s">
        <v>316</v>
      </c>
      <c r="C102" s="101"/>
      <c r="D102" s="101">
        <v>140</v>
      </c>
      <c r="E102" s="101">
        <v>0</v>
      </c>
      <c r="F102" s="101"/>
      <c r="G102" s="101"/>
      <c r="H102" s="101"/>
      <c r="I102" s="101">
        <f t="shared" si="7"/>
        <v>140</v>
      </c>
      <c r="J102" s="101"/>
    </row>
    <row r="103" spans="1:10" ht="24.75" customHeight="1">
      <c r="A103" s="99">
        <v>36</v>
      </c>
      <c r="B103" s="100" t="s">
        <v>180</v>
      </c>
      <c r="C103" s="101"/>
      <c r="D103" s="101">
        <v>200</v>
      </c>
      <c r="E103" s="101"/>
      <c r="F103" s="101"/>
      <c r="G103" s="101"/>
      <c r="H103" s="101"/>
      <c r="I103" s="101">
        <f t="shared" si="7"/>
        <v>200</v>
      </c>
      <c r="J103" s="101"/>
    </row>
    <row r="104" spans="1:10" ht="32.25" customHeight="1">
      <c r="A104" s="99">
        <v>37</v>
      </c>
      <c r="B104" s="100" t="s">
        <v>181</v>
      </c>
      <c r="C104" s="101"/>
      <c r="D104" s="101">
        <v>490</v>
      </c>
      <c r="E104" s="101"/>
      <c r="F104" s="101"/>
      <c r="G104" s="101"/>
      <c r="H104" s="101"/>
      <c r="I104" s="101">
        <f t="shared" si="7"/>
        <v>490</v>
      </c>
      <c r="J104" s="101"/>
    </row>
    <row r="105" spans="1:10" ht="24" customHeight="1">
      <c r="A105" s="99">
        <v>38</v>
      </c>
      <c r="B105" s="100" t="s">
        <v>182</v>
      </c>
      <c r="C105" s="101"/>
      <c r="D105" s="101">
        <f>4500-29</f>
        <v>4471</v>
      </c>
      <c r="E105" s="101">
        <v>0</v>
      </c>
      <c r="F105" s="101"/>
      <c r="G105" s="101"/>
      <c r="H105" s="101"/>
      <c r="I105" s="101">
        <f t="shared" si="7"/>
        <v>4471</v>
      </c>
      <c r="J105" s="101"/>
    </row>
    <row r="106" spans="1:10" s="110" customFormat="1" ht="24" customHeight="1">
      <c r="A106" s="96" t="s">
        <v>70</v>
      </c>
      <c r="B106" s="98" t="s">
        <v>317</v>
      </c>
      <c r="C106" s="95">
        <f>SUM(C107:C114)</f>
        <v>106</v>
      </c>
      <c r="D106" s="95">
        <f t="shared" ref="D106:J106" si="8">SUM(D107:D114)</f>
        <v>15083.373000000001</v>
      </c>
      <c r="E106" s="95">
        <f t="shared" si="8"/>
        <v>3695.4573</v>
      </c>
      <c r="F106" s="95">
        <f t="shared" si="8"/>
        <v>450</v>
      </c>
      <c r="G106" s="95">
        <f t="shared" si="8"/>
        <v>125</v>
      </c>
      <c r="H106" s="95">
        <f t="shared" si="8"/>
        <v>0</v>
      </c>
      <c r="I106" s="95">
        <f t="shared" si="8"/>
        <v>19353.830300000001</v>
      </c>
      <c r="J106" s="95">
        <f t="shared" si="8"/>
        <v>0</v>
      </c>
    </row>
    <row r="107" spans="1:10" ht="24" customHeight="1">
      <c r="A107" s="99">
        <v>1</v>
      </c>
      <c r="B107" s="100" t="s">
        <v>318</v>
      </c>
      <c r="C107" s="101">
        <v>29</v>
      </c>
      <c r="D107" s="101">
        <v>3108.5819999999999</v>
      </c>
      <c r="E107" s="101">
        <v>869.52729999999997</v>
      </c>
      <c r="F107" s="101">
        <v>90</v>
      </c>
      <c r="G107" s="101">
        <v>25</v>
      </c>
      <c r="H107" s="101"/>
      <c r="I107" s="101">
        <f t="shared" si="7"/>
        <v>4093.1093000000001</v>
      </c>
      <c r="J107" s="101"/>
    </row>
    <row r="108" spans="1:10" ht="24" customHeight="1">
      <c r="A108" s="99">
        <v>2</v>
      </c>
      <c r="B108" s="100" t="s">
        <v>319</v>
      </c>
      <c r="C108" s="101">
        <v>22</v>
      </c>
      <c r="D108" s="101">
        <v>2481.7219999999998</v>
      </c>
      <c r="E108" s="101">
        <v>760.57399999999984</v>
      </c>
      <c r="F108" s="101">
        <v>90</v>
      </c>
      <c r="G108" s="101">
        <v>25</v>
      </c>
      <c r="H108" s="101"/>
      <c r="I108" s="101">
        <f t="shared" si="7"/>
        <v>3357.2959999999994</v>
      </c>
      <c r="J108" s="101"/>
    </row>
    <row r="109" spans="1:10" ht="24" customHeight="1">
      <c r="A109" s="99">
        <v>3</v>
      </c>
      <c r="B109" s="100" t="s">
        <v>320</v>
      </c>
      <c r="C109" s="101">
        <v>21</v>
      </c>
      <c r="D109" s="101">
        <v>2631.86</v>
      </c>
      <c r="E109" s="101">
        <v>793.95299999999997</v>
      </c>
      <c r="F109" s="101">
        <v>90</v>
      </c>
      <c r="G109" s="101">
        <v>25</v>
      </c>
      <c r="H109" s="101"/>
      <c r="I109" s="101">
        <f t="shared" si="7"/>
        <v>3540.8130000000001</v>
      </c>
      <c r="J109" s="101"/>
    </row>
    <row r="110" spans="1:10" ht="24" customHeight="1">
      <c r="A110" s="99">
        <v>4</v>
      </c>
      <c r="B110" s="100" t="s">
        <v>321</v>
      </c>
      <c r="C110" s="101">
        <v>12</v>
      </c>
      <c r="D110" s="101">
        <v>1460.4870000000001</v>
      </c>
      <c r="E110" s="101">
        <v>386.82900000000001</v>
      </c>
      <c r="F110" s="101">
        <v>90</v>
      </c>
      <c r="G110" s="101">
        <v>25</v>
      </c>
      <c r="H110" s="101"/>
      <c r="I110" s="101">
        <f t="shared" si="7"/>
        <v>1962.316</v>
      </c>
      <c r="J110" s="101"/>
    </row>
    <row r="111" spans="1:10" ht="24" customHeight="1">
      <c r="A111" s="99">
        <v>5</v>
      </c>
      <c r="B111" s="100" t="s">
        <v>322</v>
      </c>
      <c r="C111" s="101">
        <v>22</v>
      </c>
      <c r="D111" s="101">
        <v>3500.7219999999998</v>
      </c>
      <c r="E111" s="101">
        <v>884.57399999999984</v>
      </c>
      <c r="F111" s="101">
        <v>90</v>
      </c>
      <c r="G111" s="101">
        <v>25</v>
      </c>
      <c r="H111" s="101"/>
      <c r="I111" s="101">
        <f t="shared" si="7"/>
        <v>4500.2959999999994</v>
      </c>
      <c r="J111" s="101"/>
    </row>
    <row r="112" spans="1:10" ht="24" customHeight="1">
      <c r="A112" s="99">
        <v>6</v>
      </c>
      <c r="B112" s="100" t="s">
        <v>183</v>
      </c>
      <c r="C112" s="101"/>
      <c r="D112" s="101">
        <v>400</v>
      </c>
      <c r="E112" s="101">
        <v>0</v>
      </c>
      <c r="F112" s="101"/>
      <c r="G112" s="101"/>
      <c r="H112" s="101"/>
      <c r="I112" s="101">
        <f t="shared" si="7"/>
        <v>400</v>
      </c>
      <c r="J112" s="101"/>
    </row>
    <row r="113" spans="1:10" ht="24" customHeight="1">
      <c r="A113" s="99">
        <v>7</v>
      </c>
      <c r="B113" s="100" t="s">
        <v>184</v>
      </c>
      <c r="C113" s="101"/>
      <c r="D113" s="101">
        <v>300</v>
      </c>
      <c r="E113" s="101"/>
      <c r="F113" s="101"/>
      <c r="G113" s="101"/>
      <c r="H113" s="101"/>
      <c r="I113" s="101">
        <f t="shared" si="7"/>
        <v>300</v>
      </c>
      <c r="J113" s="101"/>
    </row>
    <row r="114" spans="1:10" ht="24" customHeight="1">
      <c r="A114" s="99">
        <v>8</v>
      </c>
      <c r="B114" s="100" t="s">
        <v>172</v>
      </c>
      <c r="C114" s="101"/>
      <c r="D114" s="101">
        <v>1200</v>
      </c>
      <c r="E114" s="101">
        <v>0</v>
      </c>
      <c r="F114" s="101"/>
      <c r="G114" s="101"/>
      <c r="H114" s="101"/>
      <c r="I114" s="101">
        <f t="shared" si="7"/>
        <v>1200</v>
      </c>
      <c r="J114" s="101"/>
    </row>
    <row r="115" spans="1:10" s="110" customFormat="1" ht="24" customHeight="1">
      <c r="A115" s="96" t="s">
        <v>71</v>
      </c>
      <c r="B115" s="98" t="s">
        <v>323</v>
      </c>
      <c r="C115" s="95">
        <f>SUM(C116:C145)</f>
        <v>90</v>
      </c>
      <c r="D115" s="95">
        <f t="shared" ref="D115:J115" si="9">SUM(D116:D145)</f>
        <v>12915.433559999999</v>
      </c>
      <c r="E115" s="95">
        <f t="shared" si="9"/>
        <v>2000.1083553999997</v>
      </c>
      <c r="F115" s="95">
        <f t="shared" si="9"/>
        <v>0</v>
      </c>
      <c r="G115" s="95">
        <f t="shared" si="9"/>
        <v>0</v>
      </c>
      <c r="H115" s="95">
        <f t="shared" si="9"/>
        <v>0</v>
      </c>
      <c r="I115" s="95">
        <f t="shared" si="9"/>
        <v>14915.541915399999</v>
      </c>
      <c r="J115" s="95">
        <f t="shared" si="9"/>
        <v>0</v>
      </c>
    </row>
    <row r="116" spans="1:10" ht="24" customHeight="1">
      <c r="A116" s="99">
        <v>1</v>
      </c>
      <c r="B116" s="100" t="s">
        <v>324</v>
      </c>
      <c r="C116" s="101">
        <v>21</v>
      </c>
      <c r="D116" s="101">
        <v>1900.202</v>
      </c>
      <c r="E116" s="101">
        <v>411.3</v>
      </c>
      <c r="F116" s="101"/>
      <c r="G116" s="101"/>
      <c r="H116" s="101"/>
      <c r="I116" s="101">
        <f t="shared" si="7"/>
        <v>2311.502</v>
      </c>
      <c r="J116" s="101"/>
    </row>
    <row r="117" spans="1:10" ht="24" customHeight="1">
      <c r="A117" s="99">
        <v>2</v>
      </c>
      <c r="B117" s="100" t="s">
        <v>325</v>
      </c>
      <c r="C117" s="101">
        <v>5</v>
      </c>
      <c r="D117" s="101">
        <v>619.26419999999996</v>
      </c>
      <c r="E117" s="101">
        <v>104.816053</v>
      </c>
      <c r="F117" s="101"/>
      <c r="G117" s="101"/>
      <c r="H117" s="101"/>
      <c r="I117" s="101">
        <f t="shared" si="7"/>
        <v>724.08025299999997</v>
      </c>
      <c r="J117" s="101"/>
    </row>
    <row r="118" spans="1:10">
      <c r="A118" s="99">
        <v>3</v>
      </c>
      <c r="B118" s="100" t="s">
        <v>326</v>
      </c>
      <c r="C118" s="101">
        <v>9</v>
      </c>
      <c r="D118" s="101">
        <v>1284.354</v>
      </c>
      <c r="E118" s="101">
        <v>221.08799999999999</v>
      </c>
      <c r="F118" s="101"/>
      <c r="G118" s="101"/>
      <c r="H118" s="101"/>
      <c r="I118" s="101">
        <f t="shared" si="7"/>
        <v>1505.442</v>
      </c>
      <c r="J118" s="101"/>
    </row>
    <row r="119" spans="1:10" ht="24" customHeight="1">
      <c r="A119" s="99">
        <v>4</v>
      </c>
      <c r="B119" s="100" t="s">
        <v>327</v>
      </c>
      <c r="C119" s="101">
        <v>12</v>
      </c>
      <c r="D119" s="101">
        <v>1259.922</v>
      </c>
      <c r="E119" s="101">
        <v>222.48050000000001</v>
      </c>
      <c r="F119" s="101"/>
      <c r="G119" s="101"/>
      <c r="H119" s="101"/>
      <c r="I119" s="101">
        <f t="shared" si="7"/>
        <v>1482.4025000000001</v>
      </c>
      <c r="J119" s="101"/>
    </row>
    <row r="120" spans="1:10" ht="24" customHeight="1">
      <c r="A120" s="99">
        <v>5</v>
      </c>
      <c r="B120" s="100" t="s">
        <v>328</v>
      </c>
      <c r="C120" s="101">
        <v>12</v>
      </c>
      <c r="D120" s="101">
        <v>1368.1220000000001</v>
      </c>
      <c r="E120" s="101">
        <v>284.53050000000002</v>
      </c>
      <c r="F120" s="101"/>
      <c r="G120" s="101"/>
      <c r="H120" s="101"/>
      <c r="I120" s="101">
        <f t="shared" si="7"/>
        <v>1652.6525000000001</v>
      </c>
      <c r="J120" s="101"/>
    </row>
    <row r="121" spans="1:10" ht="24" customHeight="1">
      <c r="A121" s="99">
        <v>6</v>
      </c>
      <c r="B121" s="100" t="s">
        <v>329</v>
      </c>
      <c r="C121" s="101">
        <v>10</v>
      </c>
      <c r="D121" s="101">
        <v>1016.962</v>
      </c>
      <c r="E121" s="101">
        <v>254.2405</v>
      </c>
      <c r="F121" s="101"/>
      <c r="G121" s="101"/>
      <c r="H121" s="101"/>
      <c r="I121" s="101">
        <f t="shared" si="7"/>
        <v>1271.2024999999999</v>
      </c>
      <c r="J121" s="101"/>
    </row>
    <row r="122" spans="1:10" ht="24" customHeight="1">
      <c r="A122" s="99">
        <v>7</v>
      </c>
      <c r="B122" s="100" t="s">
        <v>330</v>
      </c>
      <c r="C122" s="101">
        <v>5</v>
      </c>
      <c r="D122" s="101">
        <v>389.54300000000001</v>
      </c>
      <c r="E122" s="101">
        <v>97.38580599999996</v>
      </c>
      <c r="F122" s="101"/>
      <c r="G122" s="101"/>
      <c r="H122" s="101"/>
      <c r="I122" s="101">
        <f t="shared" si="7"/>
        <v>486.92880599999995</v>
      </c>
      <c r="J122" s="101"/>
    </row>
    <row r="123" spans="1:10" ht="24" customHeight="1">
      <c r="A123" s="99">
        <v>8</v>
      </c>
      <c r="B123" s="100" t="s">
        <v>331</v>
      </c>
      <c r="C123" s="101">
        <v>2</v>
      </c>
      <c r="D123" s="101">
        <v>482.51600000000002</v>
      </c>
      <c r="E123" s="101">
        <v>58.129203999999994</v>
      </c>
      <c r="F123" s="101"/>
      <c r="G123" s="101"/>
      <c r="H123" s="101"/>
      <c r="I123" s="101">
        <f t="shared" si="7"/>
        <v>540.64520400000004</v>
      </c>
      <c r="J123" s="101"/>
    </row>
    <row r="124" spans="1:10" ht="24" customHeight="1">
      <c r="A124" s="99">
        <v>9</v>
      </c>
      <c r="B124" s="100" t="s">
        <v>332</v>
      </c>
      <c r="C124" s="101">
        <v>2</v>
      </c>
      <c r="D124" s="101">
        <v>441.33600000000001</v>
      </c>
      <c r="E124" s="101">
        <v>60.334066</v>
      </c>
      <c r="F124" s="101"/>
      <c r="G124" s="101"/>
      <c r="H124" s="101"/>
      <c r="I124" s="101">
        <f t="shared" si="7"/>
        <v>501.67006600000002</v>
      </c>
      <c r="J124" s="101"/>
    </row>
    <row r="125" spans="1:10" ht="24" customHeight="1">
      <c r="A125" s="99">
        <v>10</v>
      </c>
      <c r="B125" s="100" t="s">
        <v>185</v>
      </c>
      <c r="C125" s="101">
        <v>2</v>
      </c>
      <c r="D125" s="101">
        <v>189.51400000000001</v>
      </c>
      <c r="E125" s="101">
        <v>47.378595999999995</v>
      </c>
      <c r="F125" s="101"/>
      <c r="G125" s="101"/>
      <c r="H125" s="101"/>
      <c r="I125" s="101">
        <f t="shared" si="7"/>
        <v>236.892596</v>
      </c>
      <c r="J125" s="101"/>
    </row>
    <row r="126" spans="1:10" ht="24" customHeight="1">
      <c r="A126" s="99">
        <v>11</v>
      </c>
      <c r="B126" s="100" t="s">
        <v>333</v>
      </c>
      <c r="C126" s="101">
        <v>2</v>
      </c>
      <c r="D126" s="101">
        <v>142.56899999999999</v>
      </c>
      <c r="E126" s="101">
        <v>35.642370400000011</v>
      </c>
      <c r="F126" s="101"/>
      <c r="G126" s="101"/>
      <c r="H126" s="101"/>
      <c r="I126" s="101">
        <f t="shared" si="7"/>
        <v>178.21137039999999</v>
      </c>
      <c r="J126" s="101"/>
    </row>
    <row r="127" spans="1:10" ht="24" customHeight="1">
      <c r="A127" s="99">
        <v>12</v>
      </c>
      <c r="B127" s="100" t="s">
        <v>334</v>
      </c>
      <c r="C127" s="101">
        <v>2</v>
      </c>
      <c r="D127" s="101">
        <v>226.46600000000001</v>
      </c>
      <c r="E127" s="101">
        <v>56.616583000000006</v>
      </c>
      <c r="F127" s="101"/>
      <c r="G127" s="101"/>
      <c r="H127" s="101"/>
      <c r="I127" s="101">
        <f t="shared" si="7"/>
        <v>283.082583</v>
      </c>
      <c r="J127" s="101"/>
    </row>
    <row r="128" spans="1:10" ht="24" customHeight="1">
      <c r="A128" s="99">
        <v>13</v>
      </c>
      <c r="B128" s="100" t="s">
        <v>335</v>
      </c>
      <c r="C128" s="101">
        <v>2</v>
      </c>
      <c r="D128" s="101">
        <v>383.67200000000003</v>
      </c>
      <c r="E128" s="101">
        <v>58.418152000000006</v>
      </c>
      <c r="F128" s="101"/>
      <c r="G128" s="101"/>
      <c r="H128" s="101"/>
      <c r="I128" s="101">
        <f t="shared" si="7"/>
        <v>442.09015200000005</v>
      </c>
      <c r="J128" s="101"/>
    </row>
    <row r="129" spans="1:10" ht="33" customHeight="1">
      <c r="A129" s="99">
        <v>14</v>
      </c>
      <c r="B129" s="100" t="s">
        <v>336</v>
      </c>
      <c r="C129" s="101">
        <v>2</v>
      </c>
      <c r="D129" s="101">
        <v>377.99599999999998</v>
      </c>
      <c r="E129" s="101">
        <v>56.999185000000004</v>
      </c>
      <c r="F129" s="101"/>
      <c r="G129" s="101"/>
      <c r="H129" s="101"/>
      <c r="I129" s="101">
        <f t="shared" si="7"/>
        <v>434.99518499999999</v>
      </c>
      <c r="J129" s="101"/>
    </row>
    <row r="130" spans="1:10" ht="24" customHeight="1">
      <c r="A130" s="99">
        <v>15</v>
      </c>
      <c r="B130" s="100" t="s">
        <v>337</v>
      </c>
      <c r="C130" s="101">
        <v>2</v>
      </c>
      <c r="D130" s="101">
        <v>122.99536000000001</v>
      </c>
      <c r="E130" s="101">
        <v>30.748840000000001</v>
      </c>
      <c r="F130" s="101"/>
      <c r="G130" s="101"/>
      <c r="H130" s="101"/>
      <c r="I130" s="101">
        <f t="shared" si="7"/>
        <v>153.74420000000001</v>
      </c>
      <c r="J130" s="101"/>
    </row>
    <row r="131" spans="1:10" ht="24" customHeight="1">
      <c r="A131" s="99">
        <v>16</v>
      </c>
      <c r="B131" s="100" t="s">
        <v>186</v>
      </c>
      <c r="C131" s="101"/>
      <c r="D131" s="101">
        <v>150</v>
      </c>
      <c r="E131" s="101">
        <v>0</v>
      </c>
      <c r="F131" s="101"/>
      <c r="G131" s="101"/>
      <c r="H131" s="101"/>
      <c r="I131" s="101">
        <f t="shared" si="7"/>
        <v>150</v>
      </c>
      <c r="J131" s="101"/>
    </row>
    <row r="132" spans="1:10" ht="24" customHeight="1">
      <c r="A132" s="99">
        <v>17</v>
      </c>
      <c r="B132" s="100" t="s">
        <v>338</v>
      </c>
      <c r="C132" s="101"/>
      <c r="D132" s="101">
        <v>150</v>
      </c>
      <c r="E132" s="101">
        <v>0</v>
      </c>
      <c r="F132" s="101"/>
      <c r="G132" s="101"/>
      <c r="H132" s="101"/>
      <c r="I132" s="101">
        <f t="shared" si="7"/>
        <v>150</v>
      </c>
      <c r="J132" s="101"/>
    </row>
    <row r="133" spans="1:10" ht="24" customHeight="1">
      <c r="A133" s="99">
        <v>18</v>
      </c>
      <c r="B133" s="100" t="s">
        <v>339</v>
      </c>
      <c r="C133" s="101"/>
      <c r="D133" s="101">
        <v>150</v>
      </c>
      <c r="E133" s="101">
        <v>0</v>
      </c>
      <c r="F133" s="101"/>
      <c r="G133" s="101"/>
      <c r="H133" s="101"/>
      <c r="I133" s="101">
        <f t="shared" si="7"/>
        <v>150</v>
      </c>
      <c r="J133" s="101"/>
    </row>
    <row r="134" spans="1:10" ht="24" customHeight="1">
      <c r="A134" s="99">
        <v>19</v>
      </c>
      <c r="B134" s="100" t="s">
        <v>340</v>
      </c>
      <c r="C134" s="101"/>
      <c r="D134" s="101">
        <v>100</v>
      </c>
      <c r="E134" s="101">
        <v>0</v>
      </c>
      <c r="F134" s="101"/>
      <c r="G134" s="101"/>
      <c r="H134" s="101"/>
      <c r="I134" s="101">
        <f t="shared" si="7"/>
        <v>100</v>
      </c>
      <c r="J134" s="101"/>
    </row>
    <row r="135" spans="1:10" ht="24" customHeight="1">
      <c r="A135" s="99">
        <v>20</v>
      </c>
      <c r="B135" s="100" t="s">
        <v>341</v>
      </c>
      <c r="C135" s="101"/>
      <c r="D135" s="101">
        <v>100</v>
      </c>
      <c r="E135" s="101">
        <v>0</v>
      </c>
      <c r="F135" s="101"/>
      <c r="G135" s="101"/>
      <c r="H135" s="101"/>
      <c r="I135" s="101">
        <f t="shared" si="7"/>
        <v>100</v>
      </c>
      <c r="J135" s="101"/>
    </row>
    <row r="136" spans="1:10" ht="24" customHeight="1">
      <c r="A136" s="99">
        <v>21</v>
      </c>
      <c r="B136" s="100" t="s">
        <v>342</v>
      </c>
      <c r="C136" s="101"/>
      <c r="D136" s="101">
        <v>100</v>
      </c>
      <c r="E136" s="101">
        <v>0</v>
      </c>
      <c r="F136" s="101"/>
      <c r="G136" s="101"/>
      <c r="H136" s="101"/>
      <c r="I136" s="101">
        <f t="shared" si="7"/>
        <v>100</v>
      </c>
      <c r="J136" s="101"/>
    </row>
    <row r="137" spans="1:10" ht="24" customHeight="1">
      <c r="A137" s="99">
        <v>22</v>
      </c>
      <c r="B137" s="100" t="s">
        <v>343</v>
      </c>
      <c r="C137" s="101"/>
      <c r="D137" s="101">
        <v>100</v>
      </c>
      <c r="E137" s="101">
        <v>0</v>
      </c>
      <c r="F137" s="101"/>
      <c r="G137" s="101"/>
      <c r="H137" s="101"/>
      <c r="I137" s="101">
        <f t="shared" si="7"/>
        <v>100</v>
      </c>
      <c r="J137" s="101"/>
    </row>
    <row r="138" spans="1:10" ht="24" customHeight="1">
      <c r="A138" s="99">
        <v>23</v>
      </c>
      <c r="B138" s="100" t="s">
        <v>344</v>
      </c>
      <c r="C138" s="101"/>
      <c r="D138" s="101">
        <v>170</v>
      </c>
      <c r="E138" s="101">
        <v>0</v>
      </c>
      <c r="F138" s="101"/>
      <c r="G138" s="101"/>
      <c r="H138" s="101"/>
      <c r="I138" s="101">
        <f t="shared" si="7"/>
        <v>170</v>
      </c>
      <c r="J138" s="101"/>
    </row>
    <row r="139" spans="1:10" ht="33" customHeight="1">
      <c r="A139" s="99">
        <v>24</v>
      </c>
      <c r="B139" s="100" t="s">
        <v>187</v>
      </c>
      <c r="C139" s="101"/>
      <c r="D139" s="101">
        <v>250</v>
      </c>
      <c r="E139" s="101">
        <v>0</v>
      </c>
      <c r="F139" s="101"/>
      <c r="G139" s="101"/>
      <c r="H139" s="101"/>
      <c r="I139" s="101">
        <f t="shared" si="7"/>
        <v>250</v>
      </c>
      <c r="J139" s="101"/>
    </row>
    <row r="140" spans="1:10" ht="24" customHeight="1">
      <c r="A140" s="99">
        <v>25</v>
      </c>
      <c r="B140" s="100" t="s">
        <v>188</v>
      </c>
      <c r="C140" s="101"/>
      <c r="D140" s="101">
        <v>150</v>
      </c>
      <c r="E140" s="101">
        <v>0</v>
      </c>
      <c r="F140" s="101"/>
      <c r="G140" s="101"/>
      <c r="H140" s="101"/>
      <c r="I140" s="101">
        <f t="shared" si="7"/>
        <v>150</v>
      </c>
      <c r="J140" s="101"/>
    </row>
    <row r="141" spans="1:10" ht="24" customHeight="1">
      <c r="A141" s="99">
        <v>26</v>
      </c>
      <c r="B141" s="100" t="s">
        <v>189</v>
      </c>
      <c r="C141" s="101"/>
      <c r="D141" s="101">
        <v>200</v>
      </c>
      <c r="E141" s="101">
        <v>0</v>
      </c>
      <c r="F141" s="101"/>
      <c r="G141" s="101"/>
      <c r="H141" s="101"/>
      <c r="I141" s="101">
        <f t="shared" si="7"/>
        <v>200</v>
      </c>
      <c r="J141" s="101"/>
    </row>
    <row r="142" spans="1:10" ht="33" customHeight="1">
      <c r="A142" s="99">
        <v>27</v>
      </c>
      <c r="B142" s="100" t="s">
        <v>190</v>
      </c>
      <c r="C142" s="101"/>
      <c r="D142" s="101">
        <v>120</v>
      </c>
      <c r="E142" s="101">
        <v>0</v>
      </c>
      <c r="F142" s="101"/>
      <c r="G142" s="101"/>
      <c r="H142" s="101"/>
      <c r="I142" s="101">
        <f t="shared" si="7"/>
        <v>120</v>
      </c>
      <c r="J142" s="101"/>
    </row>
    <row r="143" spans="1:10" ht="24" customHeight="1">
      <c r="A143" s="99">
        <v>28</v>
      </c>
      <c r="B143" s="100" t="s">
        <v>191</v>
      </c>
      <c r="C143" s="101"/>
      <c r="D143" s="101">
        <v>70</v>
      </c>
      <c r="E143" s="101">
        <v>0</v>
      </c>
      <c r="F143" s="101"/>
      <c r="G143" s="101"/>
      <c r="H143" s="101"/>
      <c r="I143" s="101">
        <f t="shared" ref="I143:I188" si="10">SUM(D143:H143)</f>
        <v>70</v>
      </c>
      <c r="J143" s="101"/>
    </row>
    <row r="144" spans="1:10" ht="24" customHeight="1">
      <c r="A144" s="99">
        <v>29</v>
      </c>
      <c r="B144" s="100" t="s">
        <v>222</v>
      </c>
      <c r="C144" s="101"/>
      <c r="D144" s="101">
        <v>200</v>
      </c>
      <c r="E144" s="101"/>
      <c r="F144" s="101"/>
      <c r="G144" s="101"/>
      <c r="H144" s="101"/>
      <c r="I144" s="101">
        <f t="shared" si="10"/>
        <v>200</v>
      </c>
      <c r="J144" s="101"/>
    </row>
    <row r="145" spans="1:10" ht="24" customHeight="1">
      <c r="A145" s="99">
        <v>30</v>
      </c>
      <c r="B145" s="100" t="s">
        <v>172</v>
      </c>
      <c r="C145" s="101"/>
      <c r="D145" s="101">
        <v>700</v>
      </c>
      <c r="E145" s="101">
        <v>0</v>
      </c>
      <c r="F145" s="101"/>
      <c r="G145" s="101"/>
      <c r="H145" s="101"/>
      <c r="I145" s="101">
        <f t="shared" si="10"/>
        <v>700</v>
      </c>
      <c r="J145" s="101"/>
    </row>
    <row r="146" spans="1:10" s="110" customFormat="1" ht="24" customHeight="1">
      <c r="A146" s="96" t="s">
        <v>192</v>
      </c>
      <c r="B146" s="98" t="s">
        <v>345</v>
      </c>
      <c r="C146" s="95">
        <f>SUM(C147:C153,C156:C161,C165:C168)</f>
        <v>127</v>
      </c>
      <c r="D146" s="95">
        <f t="shared" ref="D146:J146" si="11">SUM(D147:D153,D156:D161,D165:D168)</f>
        <v>23504.2984</v>
      </c>
      <c r="E146" s="95">
        <f t="shared" si="11"/>
        <v>2599.5734749999997</v>
      </c>
      <c r="F146" s="95">
        <f t="shared" si="11"/>
        <v>0</v>
      </c>
      <c r="G146" s="95">
        <f t="shared" si="11"/>
        <v>0</v>
      </c>
      <c r="H146" s="95">
        <f t="shared" si="11"/>
        <v>0</v>
      </c>
      <c r="I146" s="95">
        <f t="shared" si="11"/>
        <v>26103.871874999997</v>
      </c>
      <c r="J146" s="95">
        <f t="shared" si="11"/>
        <v>0</v>
      </c>
    </row>
    <row r="147" spans="1:10" ht="34.5" customHeight="1">
      <c r="A147" s="99">
        <v>1</v>
      </c>
      <c r="B147" s="100" t="s">
        <v>193</v>
      </c>
      <c r="C147" s="101">
        <v>39</v>
      </c>
      <c r="D147" s="101">
        <v>5181.1379999999999</v>
      </c>
      <c r="E147" s="101">
        <v>852.78399999999999</v>
      </c>
      <c r="F147" s="101"/>
      <c r="G147" s="101"/>
      <c r="H147" s="101"/>
      <c r="I147" s="101">
        <f t="shared" si="10"/>
        <v>6033.9219999999996</v>
      </c>
      <c r="J147" s="101"/>
    </row>
    <row r="148" spans="1:10" ht="24" customHeight="1">
      <c r="A148" s="99">
        <v>2</v>
      </c>
      <c r="B148" s="100" t="s">
        <v>346</v>
      </c>
      <c r="C148" s="101">
        <v>22</v>
      </c>
      <c r="D148" s="101">
        <v>3362.5830000000001</v>
      </c>
      <c r="E148" s="101">
        <v>413.39499999999998</v>
      </c>
      <c r="F148" s="101"/>
      <c r="G148" s="101"/>
      <c r="H148" s="101"/>
      <c r="I148" s="101">
        <f t="shared" si="10"/>
        <v>3775.9780000000001</v>
      </c>
      <c r="J148" s="101"/>
    </row>
    <row r="149" spans="1:10" ht="24" customHeight="1">
      <c r="A149" s="99">
        <v>3</v>
      </c>
      <c r="B149" s="100" t="s">
        <v>347</v>
      </c>
      <c r="C149" s="101">
        <v>27</v>
      </c>
      <c r="D149" s="101">
        <v>3442.6219999999998</v>
      </c>
      <c r="E149" s="101">
        <v>568.40549999999996</v>
      </c>
      <c r="F149" s="101"/>
      <c r="G149" s="101"/>
      <c r="H149" s="101"/>
      <c r="I149" s="101">
        <f t="shared" si="10"/>
        <v>4011.0274999999997</v>
      </c>
      <c r="J149" s="101"/>
    </row>
    <row r="150" spans="1:10" ht="24" customHeight="1">
      <c r="A150" s="99">
        <v>4</v>
      </c>
      <c r="B150" s="100" t="s">
        <v>348</v>
      </c>
      <c r="C150" s="101">
        <v>27</v>
      </c>
      <c r="D150" s="101">
        <v>2931.0360000000001</v>
      </c>
      <c r="E150" s="101">
        <v>557.75910399999998</v>
      </c>
      <c r="F150" s="101"/>
      <c r="G150" s="101"/>
      <c r="H150" s="101"/>
      <c r="I150" s="101">
        <f t="shared" si="10"/>
        <v>3488.7951039999998</v>
      </c>
      <c r="J150" s="101"/>
    </row>
    <row r="151" spans="1:10" ht="24" customHeight="1">
      <c r="A151" s="99">
        <v>5</v>
      </c>
      <c r="B151" s="100" t="s">
        <v>431</v>
      </c>
      <c r="C151" s="101">
        <v>8</v>
      </c>
      <c r="D151" s="101">
        <v>579.57940000000008</v>
      </c>
      <c r="E151" s="101">
        <v>144.89485000000002</v>
      </c>
      <c r="F151" s="101"/>
      <c r="G151" s="101"/>
      <c r="H151" s="101"/>
      <c r="I151" s="101">
        <f t="shared" si="10"/>
        <v>724.4742500000001</v>
      </c>
      <c r="J151" s="101"/>
    </row>
    <row r="152" spans="1:10" ht="24" customHeight="1">
      <c r="A152" s="99">
        <v>6</v>
      </c>
      <c r="B152" s="100" t="s">
        <v>349</v>
      </c>
      <c r="C152" s="101">
        <v>4</v>
      </c>
      <c r="D152" s="101">
        <v>249.34</v>
      </c>
      <c r="E152" s="101">
        <v>62.335021000000005</v>
      </c>
      <c r="F152" s="101"/>
      <c r="G152" s="101"/>
      <c r="H152" s="101"/>
      <c r="I152" s="101">
        <f t="shared" si="10"/>
        <v>311.67502100000002</v>
      </c>
      <c r="J152" s="101"/>
    </row>
    <row r="153" spans="1:10" ht="24" customHeight="1">
      <c r="A153" s="99">
        <v>7</v>
      </c>
      <c r="B153" s="100" t="s">
        <v>350</v>
      </c>
      <c r="C153" s="101"/>
      <c r="D153" s="101">
        <v>3298</v>
      </c>
      <c r="E153" s="101">
        <v>0</v>
      </c>
      <c r="F153" s="101"/>
      <c r="G153" s="101"/>
      <c r="H153" s="101"/>
      <c r="I153" s="101">
        <f t="shared" si="10"/>
        <v>3298</v>
      </c>
      <c r="J153" s="101"/>
    </row>
    <row r="154" spans="1:10" ht="32.25" customHeight="1">
      <c r="A154" s="99"/>
      <c r="B154" s="100" t="s">
        <v>351</v>
      </c>
      <c r="C154" s="101"/>
      <c r="D154" s="101">
        <v>600</v>
      </c>
      <c r="E154" s="101">
        <v>0</v>
      </c>
      <c r="F154" s="101"/>
      <c r="G154" s="101"/>
      <c r="H154" s="101"/>
      <c r="I154" s="101">
        <f t="shared" si="10"/>
        <v>600</v>
      </c>
      <c r="J154" s="101"/>
    </row>
    <row r="155" spans="1:10" ht="24" customHeight="1">
      <c r="A155" s="99"/>
      <c r="B155" s="106" t="s">
        <v>194</v>
      </c>
      <c r="C155" s="101"/>
      <c r="D155" s="101">
        <v>600</v>
      </c>
      <c r="E155" s="101">
        <v>0</v>
      </c>
      <c r="F155" s="101"/>
      <c r="G155" s="101"/>
      <c r="H155" s="101"/>
      <c r="I155" s="101">
        <f t="shared" si="10"/>
        <v>600</v>
      </c>
      <c r="J155" s="101"/>
    </row>
    <row r="156" spans="1:10" ht="34.5" customHeight="1">
      <c r="A156" s="99">
        <v>8</v>
      </c>
      <c r="B156" s="106" t="s">
        <v>195</v>
      </c>
      <c r="C156" s="101"/>
      <c r="D156" s="101">
        <v>500</v>
      </c>
      <c r="E156" s="101"/>
      <c r="F156" s="101"/>
      <c r="G156" s="101"/>
      <c r="H156" s="101"/>
      <c r="I156" s="101">
        <f t="shared" si="10"/>
        <v>500</v>
      </c>
      <c r="J156" s="101"/>
    </row>
    <row r="157" spans="1:10" ht="30">
      <c r="A157" s="99">
        <v>9</v>
      </c>
      <c r="B157" s="100" t="s">
        <v>196</v>
      </c>
      <c r="C157" s="101"/>
      <c r="D157" s="101">
        <v>0</v>
      </c>
      <c r="E157" s="101">
        <v>0</v>
      </c>
      <c r="F157" s="101"/>
      <c r="G157" s="101"/>
      <c r="H157" s="101"/>
      <c r="I157" s="101">
        <f t="shared" si="10"/>
        <v>0</v>
      </c>
      <c r="J157" s="101"/>
    </row>
    <row r="158" spans="1:10" ht="33" customHeight="1">
      <c r="A158" s="99">
        <v>10</v>
      </c>
      <c r="B158" s="100" t="s">
        <v>197</v>
      </c>
      <c r="C158" s="101"/>
      <c r="D158" s="101">
        <v>0</v>
      </c>
      <c r="E158" s="101">
        <v>0</v>
      </c>
      <c r="F158" s="101"/>
      <c r="G158" s="101"/>
      <c r="H158" s="101"/>
      <c r="I158" s="101">
        <f t="shared" si="10"/>
        <v>0</v>
      </c>
      <c r="J158" s="101"/>
    </row>
    <row r="159" spans="1:10" ht="30">
      <c r="A159" s="99">
        <v>11</v>
      </c>
      <c r="B159" s="100" t="s">
        <v>198</v>
      </c>
      <c r="C159" s="101"/>
      <c r="D159" s="101">
        <v>0</v>
      </c>
      <c r="E159" s="101">
        <v>0</v>
      </c>
      <c r="F159" s="101"/>
      <c r="G159" s="101"/>
      <c r="H159" s="101"/>
      <c r="I159" s="101">
        <f t="shared" si="10"/>
        <v>0</v>
      </c>
      <c r="J159" s="101"/>
    </row>
    <row r="160" spans="1:10" ht="30">
      <c r="A160" s="99">
        <v>12</v>
      </c>
      <c r="B160" s="100" t="s">
        <v>199</v>
      </c>
      <c r="C160" s="101"/>
      <c r="D160" s="101">
        <v>0</v>
      </c>
      <c r="E160" s="101">
        <v>0</v>
      </c>
      <c r="F160" s="101"/>
      <c r="G160" s="101"/>
      <c r="H160" s="101"/>
      <c r="I160" s="101">
        <f t="shared" si="10"/>
        <v>0</v>
      </c>
      <c r="J160" s="101"/>
    </row>
    <row r="161" spans="1:10" ht="24" customHeight="1">
      <c r="A161" s="99">
        <v>13</v>
      </c>
      <c r="B161" s="100" t="s">
        <v>131</v>
      </c>
      <c r="C161" s="101">
        <f t="shared" ref="C161:J161" si="12">SUM(C162:C164)</f>
        <v>0</v>
      </c>
      <c r="D161" s="101">
        <v>1050</v>
      </c>
      <c r="E161" s="101">
        <v>0</v>
      </c>
      <c r="F161" s="101">
        <v>0</v>
      </c>
      <c r="G161" s="101">
        <v>0</v>
      </c>
      <c r="H161" s="101">
        <v>0</v>
      </c>
      <c r="I161" s="101">
        <f t="shared" si="10"/>
        <v>1050</v>
      </c>
      <c r="J161" s="101">
        <f t="shared" si="12"/>
        <v>0</v>
      </c>
    </row>
    <row r="162" spans="1:10" ht="24" customHeight="1">
      <c r="A162" s="99"/>
      <c r="B162" s="100" t="s">
        <v>132</v>
      </c>
      <c r="C162" s="101"/>
      <c r="D162" s="101">
        <v>650</v>
      </c>
      <c r="E162" s="101">
        <v>0</v>
      </c>
      <c r="F162" s="101"/>
      <c r="G162" s="101"/>
      <c r="H162" s="101"/>
      <c r="I162" s="101">
        <f t="shared" si="10"/>
        <v>650</v>
      </c>
      <c r="J162" s="101"/>
    </row>
    <row r="163" spans="1:10" ht="24" customHeight="1">
      <c r="A163" s="99"/>
      <c r="B163" s="100" t="s">
        <v>200</v>
      </c>
      <c r="C163" s="101"/>
      <c r="D163" s="101">
        <v>300</v>
      </c>
      <c r="E163" s="101">
        <v>0</v>
      </c>
      <c r="F163" s="101"/>
      <c r="G163" s="101"/>
      <c r="H163" s="101"/>
      <c r="I163" s="101">
        <f t="shared" si="10"/>
        <v>300</v>
      </c>
      <c r="J163" s="101"/>
    </row>
    <row r="164" spans="1:10">
      <c r="A164" s="99"/>
      <c r="B164" s="100" t="s">
        <v>201</v>
      </c>
      <c r="C164" s="101"/>
      <c r="D164" s="101">
        <v>100</v>
      </c>
      <c r="E164" s="101"/>
      <c r="F164" s="101"/>
      <c r="G164" s="101"/>
      <c r="H164" s="101"/>
      <c r="I164" s="101">
        <f t="shared" si="10"/>
        <v>100</v>
      </c>
      <c r="J164" s="101"/>
    </row>
    <row r="165" spans="1:10" ht="30">
      <c r="A165" s="99">
        <v>14</v>
      </c>
      <c r="B165" s="100" t="s">
        <v>352</v>
      </c>
      <c r="C165" s="101"/>
      <c r="D165" s="101">
        <v>1000</v>
      </c>
      <c r="E165" s="101">
        <v>0</v>
      </c>
      <c r="F165" s="101"/>
      <c r="G165" s="101"/>
      <c r="H165" s="101"/>
      <c r="I165" s="101">
        <f t="shared" si="10"/>
        <v>1000</v>
      </c>
      <c r="J165" s="101"/>
    </row>
    <row r="166" spans="1:10" ht="77.25" customHeight="1">
      <c r="A166" s="99">
        <v>15</v>
      </c>
      <c r="B166" s="105" t="s">
        <v>353</v>
      </c>
      <c r="C166" s="101"/>
      <c r="D166" s="101">
        <v>1170</v>
      </c>
      <c r="E166" s="101">
        <v>0</v>
      </c>
      <c r="F166" s="101"/>
      <c r="G166" s="101"/>
      <c r="H166" s="101"/>
      <c r="I166" s="101">
        <f t="shared" si="10"/>
        <v>1170</v>
      </c>
      <c r="J166" s="101"/>
    </row>
    <row r="167" spans="1:10" ht="48" customHeight="1">
      <c r="A167" s="99">
        <v>16</v>
      </c>
      <c r="B167" s="105" t="s">
        <v>135</v>
      </c>
      <c r="C167" s="101"/>
      <c r="D167" s="101">
        <v>540</v>
      </c>
      <c r="E167" s="101">
        <v>0</v>
      </c>
      <c r="F167" s="101"/>
      <c r="G167" s="101"/>
      <c r="H167" s="101"/>
      <c r="I167" s="101">
        <f t="shared" si="10"/>
        <v>540</v>
      </c>
      <c r="J167" s="101"/>
    </row>
    <row r="168" spans="1:10" ht="24" customHeight="1">
      <c r="A168" s="99">
        <v>17</v>
      </c>
      <c r="B168" s="105" t="s">
        <v>354</v>
      </c>
      <c r="C168" s="101"/>
      <c r="D168" s="101">
        <v>200</v>
      </c>
      <c r="E168" s="101">
        <v>0</v>
      </c>
      <c r="F168" s="101"/>
      <c r="G168" s="101"/>
      <c r="H168" s="101"/>
      <c r="I168" s="101">
        <f t="shared" si="10"/>
        <v>200</v>
      </c>
      <c r="J168" s="101"/>
    </row>
    <row r="169" spans="1:10" s="110" customFormat="1" ht="24" customHeight="1">
      <c r="A169" s="96" t="s">
        <v>202</v>
      </c>
      <c r="B169" s="98" t="s">
        <v>355</v>
      </c>
      <c r="C169" s="95">
        <f>SUM(C170:C188)</f>
        <v>0</v>
      </c>
      <c r="D169" s="95">
        <f t="shared" ref="D169:J169" si="13">SUM(D170:D188)</f>
        <v>1710</v>
      </c>
      <c r="E169" s="95">
        <f t="shared" si="13"/>
        <v>0</v>
      </c>
      <c r="F169" s="95">
        <f t="shared" si="13"/>
        <v>0</v>
      </c>
      <c r="G169" s="95">
        <f t="shared" si="13"/>
        <v>0</v>
      </c>
      <c r="H169" s="95">
        <f t="shared" si="13"/>
        <v>0</v>
      </c>
      <c r="I169" s="95">
        <f t="shared" si="13"/>
        <v>1710</v>
      </c>
      <c r="J169" s="95">
        <f t="shared" si="13"/>
        <v>0</v>
      </c>
    </row>
    <row r="170" spans="1:10" ht="24" customHeight="1">
      <c r="A170" s="99">
        <v>1</v>
      </c>
      <c r="B170" s="100" t="s">
        <v>356</v>
      </c>
      <c r="C170" s="101"/>
      <c r="D170" s="101">
        <v>120</v>
      </c>
      <c r="E170" s="101">
        <v>0</v>
      </c>
      <c r="F170" s="101"/>
      <c r="G170" s="101"/>
      <c r="H170" s="101"/>
      <c r="I170" s="101">
        <f t="shared" si="10"/>
        <v>120</v>
      </c>
      <c r="J170" s="101"/>
    </row>
    <row r="171" spans="1:10" ht="24" customHeight="1">
      <c r="A171" s="99">
        <v>2</v>
      </c>
      <c r="B171" s="100" t="s">
        <v>357</v>
      </c>
      <c r="C171" s="101"/>
      <c r="D171" s="101">
        <v>60</v>
      </c>
      <c r="E171" s="101">
        <v>0</v>
      </c>
      <c r="F171" s="101"/>
      <c r="G171" s="101"/>
      <c r="H171" s="101"/>
      <c r="I171" s="101">
        <f t="shared" si="10"/>
        <v>60</v>
      </c>
      <c r="J171" s="101"/>
    </row>
    <row r="172" spans="1:10" ht="24" customHeight="1">
      <c r="A172" s="99">
        <v>3</v>
      </c>
      <c r="B172" s="100" t="s">
        <v>358</v>
      </c>
      <c r="C172" s="101"/>
      <c r="D172" s="101">
        <v>60</v>
      </c>
      <c r="E172" s="101">
        <v>0</v>
      </c>
      <c r="F172" s="101"/>
      <c r="G172" s="101"/>
      <c r="H172" s="101"/>
      <c r="I172" s="101">
        <f t="shared" si="10"/>
        <v>60</v>
      </c>
      <c r="J172" s="101"/>
    </row>
    <row r="173" spans="1:10" ht="33.75" customHeight="1">
      <c r="A173" s="99">
        <v>4</v>
      </c>
      <c r="B173" s="100" t="s">
        <v>359</v>
      </c>
      <c r="C173" s="101"/>
      <c r="D173" s="101">
        <v>60</v>
      </c>
      <c r="E173" s="101">
        <v>0</v>
      </c>
      <c r="F173" s="101"/>
      <c r="G173" s="101"/>
      <c r="H173" s="101"/>
      <c r="I173" s="101">
        <f t="shared" si="10"/>
        <v>60</v>
      </c>
      <c r="J173" s="101"/>
    </row>
    <row r="174" spans="1:10" ht="21.75" customHeight="1">
      <c r="A174" s="99">
        <v>5</v>
      </c>
      <c r="B174" s="100" t="s">
        <v>360</v>
      </c>
      <c r="C174" s="101"/>
      <c r="D174" s="101">
        <v>60</v>
      </c>
      <c r="E174" s="101">
        <v>0</v>
      </c>
      <c r="F174" s="101"/>
      <c r="G174" s="101"/>
      <c r="H174" s="101"/>
      <c r="I174" s="101">
        <f t="shared" si="10"/>
        <v>60</v>
      </c>
      <c r="J174" s="101"/>
    </row>
    <row r="175" spans="1:10" ht="22.5" customHeight="1">
      <c r="A175" s="99">
        <v>6</v>
      </c>
      <c r="B175" s="100" t="s">
        <v>361</v>
      </c>
      <c r="C175" s="101"/>
      <c r="D175" s="101">
        <v>80</v>
      </c>
      <c r="E175" s="101">
        <v>0</v>
      </c>
      <c r="F175" s="101"/>
      <c r="G175" s="101"/>
      <c r="H175" s="101"/>
      <c r="I175" s="101">
        <f t="shared" si="10"/>
        <v>80</v>
      </c>
      <c r="J175" s="101"/>
    </row>
    <row r="176" spans="1:10" ht="24" customHeight="1">
      <c r="A176" s="99">
        <v>7</v>
      </c>
      <c r="B176" s="100" t="s">
        <v>362</v>
      </c>
      <c r="C176" s="101"/>
      <c r="D176" s="101">
        <v>110</v>
      </c>
      <c r="E176" s="101">
        <v>0</v>
      </c>
      <c r="F176" s="101"/>
      <c r="G176" s="101"/>
      <c r="H176" s="101"/>
      <c r="I176" s="101">
        <f t="shared" si="10"/>
        <v>110</v>
      </c>
      <c r="J176" s="101"/>
    </row>
    <row r="177" spans="1:10" ht="21.75" customHeight="1">
      <c r="A177" s="99">
        <v>8</v>
      </c>
      <c r="B177" s="100" t="s">
        <v>363</v>
      </c>
      <c r="C177" s="101"/>
      <c r="D177" s="101">
        <v>110</v>
      </c>
      <c r="E177" s="101">
        <v>0</v>
      </c>
      <c r="F177" s="101"/>
      <c r="G177" s="101"/>
      <c r="H177" s="101"/>
      <c r="I177" s="101">
        <f t="shared" si="10"/>
        <v>110</v>
      </c>
      <c r="J177" s="101"/>
    </row>
    <row r="178" spans="1:10" ht="33.75" customHeight="1">
      <c r="A178" s="99">
        <v>9</v>
      </c>
      <c r="B178" s="100" t="s">
        <v>365</v>
      </c>
      <c r="C178" s="101"/>
      <c r="D178" s="101">
        <v>130</v>
      </c>
      <c r="E178" s="101">
        <v>0</v>
      </c>
      <c r="F178" s="101"/>
      <c r="G178" s="101"/>
      <c r="H178" s="101"/>
      <c r="I178" s="101">
        <f t="shared" si="10"/>
        <v>130</v>
      </c>
      <c r="J178" s="101"/>
    </row>
    <row r="179" spans="1:10" ht="24" customHeight="1">
      <c r="A179" s="99">
        <v>10</v>
      </c>
      <c r="B179" s="100" t="s">
        <v>366</v>
      </c>
      <c r="C179" s="101"/>
      <c r="D179" s="101">
        <v>160</v>
      </c>
      <c r="E179" s="101">
        <v>0</v>
      </c>
      <c r="F179" s="101"/>
      <c r="G179" s="101"/>
      <c r="H179" s="101"/>
      <c r="I179" s="101">
        <f t="shared" si="10"/>
        <v>160</v>
      </c>
      <c r="J179" s="101"/>
    </row>
    <row r="180" spans="1:10" ht="33" customHeight="1">
      <c r="A180" s="99">
        <v>11</v>
      </c>
      <c r="B180" s="100" t="s">
        <v>367</v>
      </c>
      <c r="C180" s="101"/>
      <c r="D180" s="101">
        <v>110</v>
      </c>
      <c r="E180" s="101">
        <v>0</v>
      </c>
      <c r="F180" s="101"/>
      <c r="G180" s="101"/>
      <c r="H180" s="101"/>
      <c r="I180" s="101">
        <f t="shared" si="10"/>
        <v>110</v>
      </c>
      <c r="J180" s="101"/>
    </row>
    <row r="181" spans="1:10" ht="21" customHeight="1">
      <c r="A181" s="99">
        <v>12</v>
      </c>
      <c r="B181" s="100" t="s">
        <v>368</v>
      </c>
      <c r="C181" s="101"/>
      <c r="D181" s="101">
        <v>60</v>
      </c>
      <c r="E181" s="101">
        <v>0</v>
      </c>
      <c r="F181" s="101"/>
      <c r="G181" s="101"/>
      <c r="H181" s="101"/>
      <c r="I181" s="101">
        <f t="shared" si="10"/>
        <v>60</v>
      </c>
      <c r="J181" s="101"/>
    </row>
    <row r="182" spans="1:10">
      <c r="A182" s="99">
        <v>13</v>
      </c>
      <c r="B182" s="100" t="s">
        <v>369</v>
      </c>
      <c r="C182" s="101"/>
      <c r="D182" s="101">
        <v>60</v>
      </c>
      <c r="E182" s="101">
        <v>0</v>
      </c>
      <c r="F182" s="101"/>
      <c r="G182" s="101"/>
      <c r="H182" s="101"/>
      <c r="I182" s="101">
        <f t="shared" si="10"/>
        <v>60</v>
      </c>
      <c r="J182" s="101"/>
    </row>
    <row r="183" spans="1:10" ht="24" customHeight="1">
      <c r="A183" s="99">
        <v>14</v>
      </c>
      <c r="B183" s="100" t="s">
        <v>370</v>
      </c>
      <c r="C183" s="101"/>
      <c r="D183" s="101">
        <v>60</v>
      </c>
      <c r="E183" s="101">
        <v>0</v>
      </c>
      <c r="F183" s="101"/>
      <c r="G183" s="101"/>
      <c r="H183" s="101"/>
      <c r="I183" s="101">
        <f t="shared" si="10"/>
        <v>60</v>
      </c>
      <c r="J183" s="101"/>
    </row>
    <row r="184" spans="1:10" ht="33.75" customHeight="1">
      <c r="A184" s="99">
        <v>15</v>
      </c>
      <c r="B184" s="100" t="s">
        <v>371</v>
      </c>
      <c r="C184" s="101"/>
      <c r="D184" s="101">
        <v>110</v>
      </c>
      <c r="E184" s="101">
        <v>0</v>
      </c>
      <c r="F184" s="101"/>
      <c r="G184" s="101"/>
      <c r="H184" s="101"/>
      <c r="I184" s="101">
        <f t="shared" si="10"/>
        <v>110</v>
      </c>
      <c r="J184" s="101"/>
    </row>
    <row r="185" spans="1:10" ht="24" customHeight="1">
      <c r="A185" s="99">
        <v>16</v>
      </c>
      <c r="B185" s="100" t="s">
        <v>203</v>
      </c>
      <c r="C185" s="101"/>
      <c r="D185" s="101">
        <v>150</v>
      </c>
      <c r="E185" s="101">
        <v>0</v>
      </c>
      <c r="F185" s="101"/>
      <c r="G185" s="101"/>
      <c r="H185" s="101"/>
      <c r="I185" s="101">
        <f t="shared" si="10"/>
        <v>150</v>
      </c>
      <c r="J185" s="101"/>
    </row>
    <row r="186" spans="1:10" ht="30.6" customHeight="1">
      <c r="A186" s="99">
        <v>17</v>
      </c>
      <c r="B186" s="100" t="s">
        <v>133</v>
      </c>
      <c r="C186" s="101"/>
      <c r="D186" s="101">
        <v>60</v>
      </c>
      <c r="E186" s="101">
        <v>0</v>
      </c>
      <c r="F186" s="101"/>
      <c r="G186" s="101"/>
      <c r="H186" s="101"/>
      <c r="I186" s="101">
        <f t="shared" si="10"/>
        <v>60</v>
      </c>
      <c r="J186" s="101"/>
    </row>
    <row r="187" spans="1:10" ht="29.45" customHeight="1">
      <c r="A187" s="99">
        <v>18</v>
      </c>
      <c r="B187" s="100" t="s">
        <v>215</v>
      </c>
      <c r="C187" s="101"/>
      <c r="D187" s="101">
        <v>100</v>
      </c>
      <c r="E187" s="101"/>
      <c r="F187" s="101"/>
      <c r="G187" s="101"/>
      <c r="H187" s="101"/>
      <c r="I187" s="101">
        <f t="shared" si="10"/>
        <v>100</v>
      </c>
      <c r="J187" s="101"/>
    </row>
    <row r="188" spans="1:10" ht="22.5" customHeight="1">
      <c r="A188" s="99">
        <v>19</v>
      </c>
      <c r="B188" s="100" t="s">
        <v>216</v>
      </c>
      <c r="C188" s="101"/>
      <c r="D188" s="101">
        <v>50</v>
      </c>
      <c r="E188" s="101"/>
      <c r="F188" s="101"/>
      <c r="G188" s="101"/>
      <c r="H188" s="101"/>
      <c r="I188" s="101">
        <f t="shared" si="10"/>
        <v>50</v>
      </c>
      <c r="J188" s="101"/>
    </row>
    <row r="190" spans="1:10" ht="21" customHeight="1">
      <c r="G190" s="372"/>
      <c r="H190" s="372"/>
      <c r="I190" s="372"/>
      <c r="J190" s="372"/>
    </row>
  </sheetData>
  <mergeCells count="9">
    <mergeCell ref="A5:J5"/>
    <mergeCell ref="A6:J6"/>
    <mergeCell ref="I7:J7"/>
    <mergeCell ref="G190:J190"/>
    <mergeCell ref="E1:J1"/>
    <mergeCell ref="E2:J2"/>
    <mergeCell ref="A1:B1"/>
    <mergeCell ref="A2:B2"/>
    <mergeCell ref="A4:J4"/>
  </mergeCells>
  <phoneticPr fontId="3" type="noConversion"/>
  <printOptions horizontalCentered="1"/>
  <pageMargins left="0" right="0" top="0.78740157480314965" bottom="0.55118110236220474" header="0.51181102362204722" footer="0.19685039370078741"/>
  <pageSetup paperSize="9" scale="98" orientation="landscape" r:id="rId1"/>
  <headerFooter alignWithMargins="0">
    <oddFooter>&amp;C&amp;P /10 (PL03)</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92"/>
  <sheetViews>
    <sheetView topLeftCell="A76" workbookViewId="0">
      <selection activeCell="E92" sqref="E92:I92"/>
    </sheetView>
  </sheetViews>
  <sheetFormatPr defaultColWidth="9" defaultRowHeight="15.75"/>
  <cols>
    <col min="1" max="1" width="4.5" style="109" customWidth="1"/>
    <col min="2" max="2" width="32.875" style="109" customWidth="1"/>
    <col min="3" max="4" width="5.625" style="109" customWidth="1"/>
    <col min="5" max="5" width="6.75" style="109" customWidth="1"/>
    <col min="6" max="6" width="7.375" style="109" customWidth="1"/>
    <col min="7" max="7" width="7.25" style="109" customWidth="1"/>
    <col min="8" max="8" width="8.5" style="109" customWidth="1"/>
    <col min="9" max="9" width="7.5" style="109" customWidth="1"/>
    <col min="10" max="16384" width="9" style="109"/>
  </cols>
  <sheetData>
    <row r="1" spans="1:9" ht="18.75">
      <c r="A1" s="373" t="s">
        <v>923</v>
      </c>
      <c r="B1" s="373"/>
      <c r="C1" s="373" t="s">
        <v>924</v>
      </c>
      <c r="D1" s="373"/>
      <c r="E1" s="373"/>
      <c r="F1" s="373"/>
      <c r="G1" s="373"/>
      <c r="H1" s="373"/>
      <c r="I1" s="373"/>
    </row>
    <row r="2" spans="1:9" ht="18.75">
      <c r="A2" s="373" t="s">
        <v>926</v>
      </c>
      <c r="B2" s="373"/>
      <c r="C2" s="373" t="s">
        <v>925</v>
      </c>
      <c r="D2" s="373"/>
      <c r="E2" s="373"/>
      <c r="F2" s="373"/>
      <c r="G2" s="373"/>
      <c r="H2" s="373"/>
      <c r="I2" s="373"/>
    </row>
    <row r="3" spans="1:9" ht="18.75">
      <c r="A3" s="339"/>
      <c r="B3" s="339"/>
      <c r="C3" s="339"/>
      <c r="D3" s="339"/>
      <c r="E3" s="339"/>
      <c r="F3" s="339"/>
      <c r="G3" s="339"/>
      <c r="H3" s="339"/>
    </row>
    <row r="4" spans="1:9" ht="22.15" customHeight="1">
      <c r="A4" s="369" t="s">
        <v>929</v>
      </c>
      <c r="B4" s="369"/>
      <c r="C4" s="369"/>
      <c r="D4" s="369"/>
      <c r="E4" s="369"/>
      <c r="F4" s="369"/>
      <c r="G4" s="369"/>
      <c r="H4" s="369"/>
      <c r="I4" s="369"/>
    </row>
    <row r="5" spans="1:9" ht="19.899999999999999" customHeight="1">
      <c r="A5" s="376" t="s">
        <v>204</v>
      </c>
      <c r="B5" s="376"/>
      <c r="C5" s="376"/>
      <c r="D5" s="376"/>
      <c r="E5" s="376"/>
      <c r="F5" s="376"/>
      <c r="G5" s="376"/>
      <c r="H5" s="376"/>
      <c r="I5" s="376"/>
    </row>
    <row r="6" spans="1:9" ht="19.899999999999999" customHeight="1">
      <c r="A6" s="370" t="s">
        <v>928</v>
      </c>
      <c r="B6" s="370"/>
      <c r="C6" s="370"/>
      <c r="D6" s="370"/>
      <c r="E6" s="370"/>
      <c r="F6" s="370"/>
      <c r="G6" s="370"/>
      <c r="H6" s="370"/>
      <c r="I6" s="370"/>
    </row>
    <row r="7" spans="1:9" ht="20.45" customHeight="1">
      <c r="G7" s="377" t="s">
        <v>155</v>
      </c>
      <c r="H7" s="377"/>
      <c r="I7" s="377"/>
    </row>
    <row r="8" spans="1:9" s="110" customFormat="1" ht="27.95" customHeight="1">
      <c r="A8" s="378" t="s">
        <v>364</v>
      </c>
      <c r="B8" s="378" t="s">
        <v>429</v>
      </c>
      <c r="C8" s="379" t="s">
        <v>121</v>
      </c>
      <c r="D8" s="379"/>
      <c r="E8" s="378" t="s">
        <v>205</v>
      </c>
      <c r="F8" s="374" t="s">
        <v>419</v>
      </c>
      <c r="G8" s="374" t="s">
        <v>416</v>
      </c>
      <c r="H8" s="374" t="s">
        <v>417</v>
      </c>
      <c r="I8" s="374" t="s">
        <v>418</v>
      </c>
    </row>
    <row r="9" spans="1:9" s="110" customFormat="1" ht="27.95" customHeight="1">
      <c r="A9" s="378"/>
      <c r="B9" s="378"/>
      <c r="C9" s="111" t="s">
        <v>122</v>
      </c>
      <c r="D9" s="111" t="s">
        <v>39</v>
      </c>
      <c r="E9" s="378"/>
      <c r="F9" s="375"/>
      <c r="G9" s="375"/>
      <c r="H9" s="375"/>
      <c r="I9" s="375"/>
    </row>
    <row r="10" spans="1:9" s="110" customFormat="1" ht="23.25" customHeight="1">
      <c r="A10" s="111" t="s">
        <v>4</v>
      </c>
      <c r="B10" s="111" t="s">
        <v>421</v>
      </c>
      <c r="C10" s="111">
        <v>1</v>
      </c>
      <c r="D10" s="111">
        <v>2</v>
      </c>
      <c r="E10" s="111">
        <v>3</v>
      </c>
      <c r="F10" s="112">
        <v>4</v>
      </c>
      <c r="G10" s="112">
        <v>5</v>
      </c>
      <c r="H10" s="112" t="s">
        <v>422</v>
      </c>
      <c r="I10" s="112">
        <v>7</v>
      </c>
    </row>
    <row r="11" spans="1:9" s="114" customFormat="1" ht="24.75" customHeight="1">
      <c r="A11" s="113"/>
      <c r="B11" s="94" t="s">
        <v>206</v>
      </c>
      <c r="C11" s="121">
        <f t="shared" ref="C11:I11" si="0">SUM(C14,C17,C22,C27,C32,C35,C38,C41:C45,C48:C64,C67:C90)</f>
        <v>616</v>
      </c>
      <c r="D11" s="121">
        <f t="shared" si="0"/>
        <v>579</v>
      </c>
      <c r="E11" s="121">
        <f t="shared" si="0"/>
        <v>54181</v>
      </c>
      <c r="F11" s="121">
        <f t="shared" si="0"/>
        <v>40215.06</v>
      </c>
      <c r="G11" s="121">
        <f t="shared" si="0"/>
        <v>6496.8</v>
      </c>
      <c r="H11" s="121">
        <f t="shared" si="0"/>
        <v>100892.86</v>
      </c>
      <c r="I11" s="121">
        <f t="shared" si="0"/>
        <v>50000</v>
      </c>
    </row>
    <row r="12" spans="1:9" s="116" customFormat="1" ht="22.5" customHeight="1">
      <c r="A12" s="115"/>
      <c r="B12" s="100" t="s">
        <v>207</v>
      </c>
      <c r="C12" s="117"/>
      <c r="D12" s="117"/>
      <c r="E12" s="117"/>
      <c r="F12" s="117"/>
      <c r="G12" s="117"/>
      <c r="H12" s="117">
        <f>H14+H20+H25+H30+H33+H36+H39+H41+H42+H43+H44+H45+H48+H49+H50+H51+H52+H53+H54+H55+H56+H57+H58+H59+H60+H61+H62+H63+H64+H67+H68+H69+H70+H71+H72+H73+H74+H75+H76+H77+H78+H79+H84+H85+H86+H87+H88+H89+H90</f>
        <v>98649.86</v>
      </c>
      <c r="I12" s="117"/>
    </row>
    <row r="13" spans="1:9" s="116" customFormat="1" ht="37.5" customHeight="1">
      <c r="A13" s="115"/>
      <c r="B13" s="105" t="s">
        <v>423</v>
      </c>
      <c r="C13" s="117"/>
      <c r="D13" s="117"/>
      <c r="E13" s="117"/>
      <c r="F13" s="117"/>
      <c r="G13" s="117"/>
      <c r="H13" s="117">
        <f>H21+H26+H31+H34+H37+H40</f>
        <v>2243</v>
      </c>
      <c r="I13" s="117"/>
    </row>
    <row r="14" spans="1:9" s="116" customFormat="1" ht="22.5" customHeight="1">
      <c r="A14" s="115">
        <v>1</v>
      </c>
      <c r="B14" s="100" t="s">
        <v>244</v>
      </c>
      <c r="C14" s="117">
        <v>51</v>
      </c>
      <c r="D14" s="117">
        <v>48</v>
      </c>
      <c r="E14" s="117">
        <v>5215</v>
      </c>
      <c r="F14" s="117">
        <v>6000</v>
      </c>
      <c r="G14" s="117"/>
      <c r="H14" s="117">
        <f t="shared" ref="H14" si="1">SUM(H15:H16)</f>
        <v>11215</v>
      </c>
      <c r="I14" s="117"/>
    </row>
    <row r="15" spans="1:9" s="116" customFormat="1" ht="22.5" customHeight="1">
      <c r="A15" s="115" t="s">
        <v>208</v>
      </c>
      <c r="B15" s="100" t="s">
        <v>116</v>
      </c>
      <c r="C15" s="117">
        <v>51</v>
      </c>
      <c r="D15" s="117">
        <v>48</v>
      </c>
      <c r="E15" s="117">
        <v>5215</v>
      </c>
      <c r="F15" s="117">
        <v>3000</v>
      </c>
      <c r="G15" s="117"/>
      <c r="H15" s="117">
        <f>E15+F15+G15</f>
        <v>8215</v>
      </c>
      <c r="I15" s="117"/>
    </row>
    <row r="16" spans="1:9" s="116" customFormat="1" ht="22.5" customHeight="1">
      <c r="A16" s="115" t="s">
        <v>208</v>
      </c>
      <c r="B16" s="100" t="s">
        <v>209</v>
      </c>
      <c r="C16" s="117"/>
      <c r="D16" s="117"/>
      <c r="E16" s="117"/>
      <c r="F16" s="117">
        <v>3000</v>
      </c>
      <c r="G16" s="117"/>
      <c r="H16" s="117">
        <f>E16+F16+G16</f>
        <v>3000</v>
      </c>
      <c r="I16" s="117"/>
    </row>
    <row r="17" spans="1:9" s="116" customFormat="1" ht="22.5" customHeight="1">
      <c r="A17" s="115">
        <v>2</v>
      </c>
      <c r="B17" s="100" t="s">
        <v>372</v>
      </c>
      <c r="C17" s="117">
        <v>272</v>
      </c>
      <c r="D17" s="117">
        <v>256</v>
      </c>
      <c r="E17" s="117">
        <v>25398</v>
      </c>
      <c r="F17" s="117">
        <v>6648.02</v>
      </c>
      <c r="G17" s="117">
        <v>5040.8</v>
      </c>
      <c r="H17" s="117">
        <f>E17+F17+G17</f>
        <v>37086.82</v>
      </c>
      <c r="I17" s="117">
        <f>I18+I19</f>
        <v>20000</v>
      </c>
    </row>
    <row r="18" spans="1:9" s="116" customFormat="1" ht="22.5" customHeight="1">
      <c r="A18" s="115" t="s">
        <v>210</v>
      </c>
      <c r="B18" s="100" t="s">
        <v>373</v>
      </c>
      <c r="C18" s="117">
        <v>272</v>
      </c>
      <c r="D18" s="117">
        <v>256</v>
      </c>
      <c r="E18" s="117">
        <v>25398</v>
      </c>
      <c r="F18" s="117">
        <v>6648.02</v>
      </c>
      <c r="G18" s="117"/>
      <c r="H18" s="117">
        <f>E18+F18+G18</f>
        <v>32046.02</v>
      </c>
      <c r="I18" s="117">
        <v>20000</v>
      </c>
    </row>
    <row r="19" spans="1:9" s="116" customFormat="1" ht="22.5" customHeight="1">
      <c r="A19" s="115" t="s">
        <v>210</v>
      </c>
      <c r="B19" s="100" t="s">
        <v>211</v>
      </c>
      <c r="C19" s="117"/>
      <c r="D19" s="117"/>
      <c r="E19" s="117"/>
      <c r="F19" s="117">
        <v>0</v>
      </c>
      <c r="G19" s="117">
        <v>5040.8</v>
      </c>
      <c r="H19" s="117">
        <f>E19+F19+G19</f>
        <v>5040.8</v>
      </c>
      <c r="I19" s="117">
        <v>0</v>
      </c>
    </row>
    <row r="20" spans="1:9" s="116" customFormat="1" ht="22.5" customHeight="1">
      <c r="A20" s="115"/>
      <c r="B20" s="100" t="s">
        <v>207</v>
      </c>
      <c r="C20" s="117"/>
      <c r="D20" s="117"/>
      <c r="E20" s="117"/>
      <c r="F20" s="117"/>
      <c r="G20" s="117"/>
      <c r="H20" s="117">
        <f>H17-H21</f>
        <v>35931.82</v>
      </c>
      <c r="I20" s="117"/>
    </row>
    <row r="21" spans="1:9" s="116" customFormat="1" ht="22.5" customHeight="1">
      <c r="A21" s="115"/>
      <c r="B21" s="100" t="s">
        <v>212</v>
      </c>
      <c r="C21" s="117"/>
      <c r="D21" s="117"/>
      <c r="E21" s="117"/>
      <c r="F21" s="117"/>
      <c r="G21" s="117"/>
      <c r="H21" s="117">
        <v>1155</v>
      </c>
      <c r="I21" s="117"/>
    </row>
    <row r="22" spans="1:9" s="116" customFormat="1" ht="22.5" customHeight="1">
      <c r="A22" s="115">
        <v>3</v>
      </c>
      <c r="B22" s="100" t="s">
        <v>374</v>
      </c>
      <c r="C22" s="117">
        <v>73</v>
      </c>
      <c r="D22" s="117">
        <v>65</v>
      </c>
      <c r="E22" s="117">
        <v>6209</v>
      </c>
      <c r="F22" s="117">
        <v>1750.1599999999999</v>
      </c>
      <c r="G22" s="117">
        <v>196</v>
      </c>
      <c r="H22" s="117">
        <f t="shared" ref="H22:I22" si="2">H23+H24</f>
        <v>8155.16</v>
      </c>
      <c r="I22" s="117">
        <f t="shared" si="2"/>
        <v>7400</v>
      </c>
    </row>
    <row r="23" spans="1:9" s="116" customFormat="1" ht="22.5" customHeight="1">
      <c r="A23" s="115" t="s">
        <v>210</v>
      </c>
      <c r="B23" s="100" t="s">
        <v>373</v>
      </c>
      <c r="C23" s="117">
        <v>73</v>
      </c>
      <c r="D23" s="117">
        <v>65</v>
      </c>
      <c r="E23" s="117">
        <v>6209</v>
      </c>
      <c r="F23" s="117">
        <v>1750.1599999999999</v>
      </c>
      <c r="G23" s="117"/>
      <c r="H23" s="117">
        <f>E23+F23+G23</f>
        <v>7959.16</v>
      </c>
      <c r="I23" s="117">
        <v>7400</v>
      </c>
    </row>
    <row r="24" spans="1:9" s="116" customFormat="1" ht="22.5" customHeight="1">
      <c r="A24" s="115" t="s">
        <v>210</v>
      </c>
      <c r="B24" s="100" t="s">
        <v>211</v>
      </c>
      <c r="C24" s="117"/>
      <c r="D24" s="117"/>
      <c r="E24" s="117"/>
      <c r="F24" s="117"/>
      <c r="G24" s="117">
        <v>196</v>
      </c>
      <c r="H24" s="117">
        <f>E24+F24+G24</f>
        <v>196</v>
      </c>
      <c r="I24" s="117"/>
    </row>
    <row r="25" spans="1:9" s="116" customFormat="1" ht="22.5" customHeight="1">
      <c r="A25" s="115"/>
      <c r="B25" s="100" t="s">
        <v>207</v>
      </c>
      <c r="C25" s="117"/>
      <c r="D25" s="117"/>
      <c r="E25" s="117"/>
      <c r="F25" s="117"/>
      <c r="G25" s="117"/>
      <c r="H25" s="117">
        <f>H22-H26</f>
        <v>7881.16</v>
      </c>
      <c r="I25" s="117"/>
    </row>
    <row r="26" spans="1:9" s="116" customFormat="1" ht="22.5" customHeight="1">
      <c r="A26" s="115"/>
      <c r="B26" s="100" t="s">
        <v>212</v>
      </c>
      <c r="C26" s="117"/>
      <c r="D26" s="117"/>
      <c r="E26" s="117"/>
      <c r="F26" s="117"/>
      <c r="G26" s="117"/>
      <c r="H26" s="117">
        <v>274</v>
      </c>
      <c r="I26" s="117"/>
    </row>
    <row r="27" spans="1:9" s="116" customFormat="1" ht="22.5" customHeight="1">
      <c r="A27" s="115">
        <v>4</v>
      </c>
      <c r="B27" s="100" t="s">
        <v>375</v>
      </c>
      <c r="C27" s="117">
        <v>92</v>
      </c>
      <c r="D27" s="117">
        <v>89</v>
      </c>
      <c r="E27" s="117">
        <v>7312</v>
      </c>
      <c r="F27" s="117">
        <v>1320.18</v>
      </c>
      <c r="G27" s="117">
        <v>1260</v>
      </c>
      <c r="H27" s="117">
        <f>E27+F27+G27</f>
        <v>9892.18</v>
      </c>
      <c r="I27" s="117">
        <f t="shared" ref="I27" si="3">I28+I29</f>
        <v>8000</v>
      </c>
    </row>
    <row r="28" spans="1:9" s="116" customFormat="1" ht="22.5" customHeight="1">
      <c r="A28" s="115" t="s">
        <v>210</v>
      </c>
      <c r="B28" s="100" t="s">
        <v>373</v>
      </c>
      <c r="C28" s="117">
        <v>92</v>
      </c>
      <c r="D28" s="117">
        <v>89</v>
      </c>
      <c r="E28" s="117">
        <v>7312</v>
      </c>
      <c r="F28" s="117">
        <v>1320.18</v>
      </c>
      <c r="G28" s="117"/>
      <c r="H28" s="117">
        <f>E28+F28+G28</f>
        <v>8632.18</v>
      </c>
      <c r="I28" s="117">
        <v>8000</v>
      </c>
    </row>
    <row r="29" spans="1:9" s="116" customFormat="1" ht="22.5" customHeight="1">
      <c r="A29" s="115" t="s">
        <v>210</v>
      </c>
      <c r="B29" s="100" t="s">
        <v>376</v>
      </c>
      <c r="C29" s="117"/>
      <c r="D29" s="117"/>
      <c r="E29" s="117"/>
      <c r="F29" s="117">
        <v>0</v>
      </c>
      <c r="G29" s="117">
        <v>1260</v>
      </c>
      <c r="H29" s="117">
        <f>E29+F29+G29</f>
        <v>1260</v>
      </c>
      <c r="I29" s="117"/>
    </row>
    <row r="30" spans="1:9" s="116" customFormat="1" ht="22.5" customHeight="1">
      <c r="A30" s="115"/>
      <c r="B30" s="100" t="s">
        <v>207</v>
      </c>
      <c r="C30" s="117"/>
      <c r="D30" s="117"/>
      <c r="E30" s="117"/>
      <c r="F30" s="117"/>
      <c r="G30" s="117"/>
      <c r="H30" s="117">
        <f>H27-H31</f>
        <v>9542.18</v>
      </c>
      <c r="I30" s="117"/>
    </row>
    <row r="31" spans="1:9" s="116" customFormat="1" ht="22.5" customHeight="1">
      <c r="A31" s="115"/>
      <c r="B31" s="100" t="s">
        <v>212</v>
      </c>
      <c r="C31" s="117"/>
      <c r="D31" s="117"/>
      <c r="E31" s="117"/>
      <c r="F31" s="117"/>
      <c r="G31" s="117"/>
      <c r="H31" s="117">
        <v>350</v>
      </c>
      <c r="I31" s="117"/>
    </row>
    <row r="32" spans="1:9" s="116" customFormat="1" ht="22.5" customHeight="1">
      <c r="A32" s="115">
        <v>5</v>
      </c>
      <c r="B32" s="100" t="s">
        <v>377</v>
      </c>
      <c r="C32" s="117">
        <v>55</v>
      </c>
      <c r="D32" s="117">
        <v>52</v>
      </c>
      <c r="E32" s="117">
        <v>4678</v>
      </c>
      <c r="F32" s="117">
        <v>1010</v>
      </c>
      <c r="G32" s="117"/>
      <c r="H32" s="117">
        <f>E32+F32+G32</f>
        <v>5688</v>
      </c>
      <c r="I32" s="117">
        <f t="shared" ref="I32" si="4">SUM(I33:I34)</f>
        <v>3000</v>
      </c>
    </row>
    <row r="33" spans="1:9" s="116" customFormat="1" ht="22.5" customHeight="1">
      <c r="A33" s="115"/>
      <c r="B33" s="100" t="s">
        <v>207</v>
      </c>
      <c r="C33" s="117"/>
      <c r="D33" s="117"/>
      <c r="E33" s="117"/>
      <c r="F33" s="117"/>
      <c r="G33" s="117"/>
      <c r="H33" s="117">
        <f>H32-H34</f>
        <v>5469</v>
      </c>
      <c r="I33" s="117">
        <v>3000</v>
      </c>
    </row>
    <row r="34" spans="1:9" s="116" customFormat="1" ht="22.5" customHeight="1">
      <c r="A34" s="115"/>
      <c r="B34" s="100" t="s">
        <v>212</v>
      </c>
      <c r="C34" s="117"/>
      <c r="D34" s="117"/>
      <c r="E34" s="117"/>
      <c r="F34" s="117"/>
      <c r="G34" s="117"/>
      <c r="H34" s="117">
        <v>219</v>
      </c>
      <c r="I34" s="117"/>
    </row>
    <row r="35" spans="1:9" s="116" customFormat="1" ht="22.5" customHeight="1">
      <c r="A35" s="115">
        <v>6</v>
      </c>
      <c r="B35" s="100" t="s">
        <v>378</v>
      </c>
      <c r="C35" s="117">
        <v>30</v>
      </c>
      <c r="D35" s="117">
        <v>30</v>
      </c>
      <c r="E35" s="117">
        <v>2302</v>
      </c>
      <c r="F35" s="117">
        <v>1185.8799999999999</v>
      </c>
      <c r="G35" s="117"/>
      <c r="H35" s="117">
        <f>E35+F35+G35</f>
        <v>3487.88</v>
      </c>
      <c r="I35" s="117">
        <f t="shared" ref="I35" si="5">SUM(I36:I37)</f>
        <v>2800</v>
      </c>
    </row>
    <row r="36" spans="1:9" s="116" customFormat="1" ht="22.5" customHeight="1">
      <c r="A36" s="115"/>
      <c r="B36" s="100" t="s">
        <v>207</v>
      </c>
      <c r="C36" s="117"/>
      <c r="D36" s="117"/>
      <c r="E36" s="117"/>
      <c r="F36" s="117"/>
      <c r="G36" s="117"/>
      <c r="H36" s="117">
        <f>H35-H37</f>
        <v>3373.88</v>
      </c>
      <c r="I36" s="117">
        <v>2800</v>
      </c>
    </row>
    <row r="37" spans="1:9" s="116" customFormat="1" ht="22.5" customHeight="1">
      <c r="A37" s="115"/>
      <c r="B37" s="100" t="s">
        <v>212</v>
      </c>
      <c r="C37" s="117"/>
      <c r="D37" s="117"/>
      <c r="E37" s="117"/>
      <c r="F37" s="117"/>
      <c r="G37" s="117"/>
      <c r="H37" s="117">
        <v>114</v>
      </c>
      <c r="I37" s="117"/>
    </row>
    <row r="38" spans="1:9" s="116" customFormat="1" ht="22.5" customHeight="1">
      <c r="A38" s="115">
        <v>7</v>
      </c>
      <c r="B38" s="100" t="s">
        <v>379</v>
      </c>
      <c r="C38" s="117">
        <v>39</v>
      </c>
      <c r="D38" s="117">
        <v>37</v>
      </c>
      <c r="E38" s="117">
        <v>2792</v>
      </c>
      <c r="F38" s="117">
        <v>2160.34</v>
      </c>
      <c r="G38" s="117"/>
      <c r="H38" s="117">
        <f>E38+F38+G38</f>
        <v>4952.34</v>
      </c>
      <c r="I38" s="117">
        <f t="shared" ref="I38" si="6">SUM(I39:I40)</f>
        <v>6700</v>
      </c>
    </row>
    <row r="39" spans="1:9" s="116" customFormat="1" ht="22.5" customHeight="1">
      <c r="A39" s="115"/>
      <c r="B39" s="100" t="s">
        <v>207</v>
      </c>
      <c r="C39" s="117"/>
      <c r="D39" s="117"/>
      <c r="E39" s="117"/>
      <c r="F39" s="117"/>
      <c r="G39" s="117"/>
      <c r="H39" s="117">
        <f>H38-H40</f>
        <v>4821.34</v>
      </c>
      <c r="I39" s="117">
        <v>6700</v>
      </c>
    </row>
    <row r="40" spans="1:9" s="116" customFormat="1" ht="22.5" customHeight="1">
      <c r="A40" s="115"/>
      <c r="B40" s="100" t="s">
        <v>212</v>
      </c>
      <c r="C40" s="117"/>
      <c r="D40" s="117"/>
      <c r="E40" s="117"/>
      <c r="F40" s="117"/>
      <c r="G40" s="117"/>
      <c r="H40" s="117">
        <v>131</v>
      </c>
      <c r="I40" s="117"/>
    </row>
    <row r="41" spans="1:9" s="116" customFormat="1" ht="22.5" customHeight="1">
      <c r="A41" s="115">
        <v>8</v>
      </c>
      <c r="B41" s="100" t="s">
        <v>380</v>
      </c>
      <c r="C41" s="117">
        <v>4</v>
      </c>
      <c r="D41" s="117">
        <v>2</v>
      </c>
      <c r="E41" s="117">
        <v>275</v>
      </c>
      <c r="F41" s="117">
        <v>892.28</v>
      </c>
      <c r="G41" s="117"/>
      <c r="H41" s="117">
        <f t="shared" ref="H41:H72" si="7">E41+F41+G41</f>
        <v>1167.28</v>
      </c>
      <c r="I41" s="117">
        <v>2100</v>
      </c>
    </row>
    <row r="42" spans="1:9" s="116" customFormat="1" ht="22.5" customHeight="1">
      <c r="A42" s="115">
        <v>9</v>
      </c>
      <c r="B42" s="100" t="s">
        <v>381</v>
      </c>
      <c r="C42" s="117"/>
      <c r="D42" s="117"/>
      <c r="E42" s="117"/>
      <c r="F42" s="117">
        <v>1138.1999999999998</v>
      </c>
      <c r="G42" s="117"/>
      <c r="H42" s="117">
        <f t="shared" si="7"/>
        <v>1138.1999999999998</v>
      </c>
      <c r="I42" s="117"/>
    </row>
    <row r="43" spans="1:9" s="116" customFormat="1" ht="39" customHeight="1">
      <c r="A43" s="115">
        <v>10</v>
      </c>
      <c r="B43" s="106" t="s">
        <v>382</v>
      </c>
      <c r="C43" s="117"/>
      <c r="D43" s="117"/>
      <c r="E43" s="117"/>
      <c r="F43" s="117">
        <v>330</v>
      </c>
      <c r="G43" s="117"/>
      <c r="H43" s="117">
        <f t="shared" si="7"/>
        <v>330</v>
      </c>
      <c r="I43" s="117"/>
    </row>
    <row r="44" spans="1:9" s="116" customFormat="1" ht="22.5" customHeight="1">
      <c r="A44" s="115">
        <v>11</v>
      </c>
      <c r="B44" s="100" t="s">
        <v>383</v>
      </c>
      <c r="C44" s="117"/>
      <c r="D44" s="117"/>
      <c r="E44" s="117"/>
      <c r="F44" s="117">
        <v>300</v>
      </c>
      <c r="G44" s="117"/>
      <c r="H44" s="117">
        <f t="shared" si="7"/>
        <v>300</v>
      </c>
      <c r="I44" s="117"/>
    </row>
    <row r="45" spans="1:9" s="116" customFormat="1" ht="22.5" customHeight="1">
      <c r="A45" s="115">
        <v>12</v>
      </c>
      <c r="B45" s="100" t="s">
        <v>384</v>
      </c>
      <c r="C45" s="117"/>
      <c r="D45" s="117"/>
      <c r="E45" s="117"/>
      <c r="F45" s="117">
        <v>930</v>
      </c>
      <c r="G45" s="117"/>
      <c r="H45" s="117">
        <f t="shared" si="7"/>
        <v>930</v>
      </c>
      <c r="I45" s="117"/>
    </row>
    <row r="46" spans="1:9" s="116" customFormat="1" ht="22.5" customHeight="1">
      <c r="A46" s="115"/>
      <c r="B46" s="100" t="s">
        <v>242</v>
      </c>
      <c r="C46" s="117"/>
      <c r="D46" s="117"/>
      <c r="E46" s="117"/>
      <c r="F46" s="117">
        <v>900</v>
      </c>
      <c r="G46" s="117"/>
      <c r="H46" s="117">
        <f t="shared" si="7"/>
        <v>900</v>
      </c>
      <c r="I46" s="117"/>
    </row>
    <row r="47" spans="1:9" s="116" customFormat="1" ht="22.5" customHeight="1">
      <c r="A47" s="115"/>
      <c r="B47" s="100" t="s">
        <v>243</v>
      </c>
      <c r="C47" s="117"/>
      <c r="D47" s="117"/>
      <c r="E47" s="117"/>
      <c r="F47" s="118">
        <v>30</v>
      </c>
      <c r="G47" s="117"/>
      <c r="H47" s="117">
        <f t="shared" si="7"/>
        <v>30</v>
      </c>
      <c r="I47" s="117"/>
    </row>
    <row r="48" spans="1:9" s="116" customFormat="1" ht="22.5" customHeight="1">
      <c r="A48" s="115">
        <v>13</v>
      </c>
      <c r="B48" s="100" t="s">
        <v>385</v>
      </c>
      <c r="C48" s="117"/>
      <c r="D48" s="117"/>
      <c r="E48" s="117"/>
      <c r="F48" s="117">
        <v>30</v>
      </c>
      <c r="G48" s="117"/>
      <c r="H48" s="117">
        <f t="shared" si="7"/>
        <v>30</v>
      </c>
      <c r="I48" s="117"/>
    </row>
    <row r="49" spans="1:9" s="116" customFormat="1" ht="22.5" customHeight="1">
      <c r="A49" s="115">
        <v>14</v>
      </c>
      <c r="B49" s="100" t="s">
        <v>386</v>
      </c>
      <c r="C49" s="117"/>
      <c r="D49" s="117"/>
      <c r="E49" s="117"/>
      <c r="F49" s="117">
        <v>2860</v>
      </c>
      <c r="G49" s="117"/>
      <c r="H49" s="117">
        <f t="shared" si="7"/>
        <v>2860</v>
      </c>
      <c r="I49" s="117"/>
    </row>
    <row r="50" spans="1:9" s="116" customFormat="1" ht="22.5" customHeight="1">
      <c r="A50" s="115">
        <v>15</v>
      </c>
      <c r="B50" s="100" t="s">
        <v>299</v>
      </c>
      <c r="C50" s="117"/>
      <c r="D50" s="117"/>
      <c r="E50" s="117"/>
      <c r="F50" s="117">
        <v>40</v>
      </c>
      <c r="G50" s="117"/>
      <c r="H50" s="117">
        <f t="shared" si="7"/>
        <v>40</v>
      </c>
      <c r="I50" s="117"/>
    </row>
    <row r="51" spans="1:9" s="116" customFormat="1" ht="22.5" customHeight="1">
      <c r="A51" s="115">
        <v>16</v>
      </c>
      <c r="B51" s="100" t="s">
        <v>252</v>
      </c>
      <c r="C51" s="117"/>
      <c r="D51" s="117"/>
      <c r="E51" s="117"/>
      <c r="F51" s="117">
        <v>30</v>
      </c>
      <c r="G51" s="117"/>
      <c r="H51" s="117">
        <f t="shared" si="7"/>
        <v>30</v>
      </c>
      <c r="I51" s="117"/>
    </row>
    <row r="52" spans="1:9" s="116" customFormat="1" ht="22.5" customHeight="1">
      <c r="A52" s="115">
        <v>17</v>
      </c>
      <c r="B52" s="100" t="s">
        <v>387</v>
      </c>
      <c r="C52" s="117"/>
      <c r="D52" s="117"/>
      <c r="E52" s="117"/>
      <c r="F52" s="117">
        <v>30</v>
      </c>
      <c r="G52" s="117"/>
      <c r="H52" s="117">
        <f t="shared" si="7"/>
        <v>30</v>
      </c>
      <c r="I52" s="117"/>
    </row>
    <row r="53" spans="1:9" s="116" customFormat="1" ht="22.5" customHeight="1">
      <c r="A53" s="115">
        <v>18</v>
      </c>
      <c r="B53" s="100" t="s">
        <v>321</v>
      </c>
      <c r="C53" s="117"/>
      <c r="D53" s="117"/>
      <c r="E53" s="117"/>
      <c r="F53" s="117">
        <v>40</v>
      </c>
      <c r="G53" s="117"/>
      <c r="H53" s="117">
        <f t="shared" si="7"/>
        <v>40</v>
      </c>
      <c r="I53" s="117"/>
    </row>
    <row r="54" spans="1:9" s="116" customFormat="1" ht="22.5" customHeight="1">
      <c r="A54" s="115">
        <v>19</v>
      </c>
      <c r="B54" s="100" t="s">
        <v>388</v>
      </c>
      <c r="C54" s="117"/>
      <c r="D54" s="117"/>
      <c r="E54" s="117"/>
      <c r="F54" s="117">
        <v>400</v>
      </c>
      <c r="G54" s="117"/>
      <c r="H54" s="117">
        <f t="shared" si="7"/>
        <v>400</v>
      </c>
      <c r="I54" s="117"/>
    </row>
    <row r="55" spans="1:9" s="116" customFormat="1" ht="22.5" customHeight="1">
      <c r="A55" s="115">
        <v>20</v>
      </c>
      <c r="B55" s="100" t="s">
        <v>389</v>
      </c>
      <c r="C55" s="117"/>
      <c r="D55" s="117"/>
      <c r="E55" s="117"/>
      <c r="F55" s="117">
        <v>150</v>
      </c>
      <c r="G55" s="117"/>
      <c r="H55" s="117">
        <f t="shared" si="7"/>
        <v>150</v>
      </c>
      <c r="I55" s="117"/>
    </row>
    <row r="56" spans="1:9" s="116" customFormat="1" ht="22.5" customHeight="1">
      <c r="A56" s="115">
        <v>21</v>
      </c>
      <c r="B56" s="100" t="s">
        <v>402</v>
      </c>
      <c r="C56" s="117"/>
      <c r="D56" s="117"/>
      <c r="E56" s="117"/>
      <c r="F56" s="117">
        <v>40</v>
      </c>
      <c r="G56" s="117"/>
      <c r="H56" s="117">
        <f t="shared" si="7"/>
        <v>40</v>
      </c>
      <c r="I56" s="117"/>
    </row>
    <row r="57" spans="1:9" s="116" customFormat="1" ht="22.5" customHeight="1">
      <c r="A57" s="115">
        <v>22</v>
      </c>
      <c r="B57" s="100" t="s">
        <v>390</v>
      </c>
      <c r="C57" s="117"/>
      <c r="D57" s="117"/>
      <c r="E57" s="117"/>
      <c r="F57" s="117">
        <v>40</v>
      </c>
      <c r="G57" s="117"/>
      <c r="H57" s="117">
        <f t="shared" si="7"/>
        <v>40</v>
      </c>
      <c r="I57" s="117"/>
    </row>
    <row r="58" spans="1:9" s="116" customFormat="1" ht="22.5" customHeight="1">
      <c r="A58" s="115">
        <v>23</v>
      </c>
      <c r="B58" s="100" t="s">
        <v>391</v>
      </c>
      <c r="C58" s="117"/>
      <c r="D58" s="117"/>
      <c r="E58" s="117"/>
      <c r="F58" s="117">
        <v>40</v>
      </c>
      <c r="G58" s="117"/>
      <c r="H58" s="117">
        <f t="shared" si="7"/>
        <v>40</v>
      </c>
      <c r="I58" s="117"/>
    </row>
    <row r="59" spans="1:9" s="116" customFormat="1" ht="22.5" customHeight="1">
      <c r="A59" s="115">
        <v>24</v>
      </c>
      <c r="B59" s="100" t="s">
        <v>392</v>
      </c>
      <c r="C59" s="117"/>
      <c r="D59" s="117"/>
      <c r="E59" s="117"/>
      <c r="F59" s="117">
        <v>100</v>
      </c>
      <c r="G59" s="117"/>
      <c r="H59" s="117">
        <f t="shared" si="7"/>
        <v>100</v>
      </c>
      <c r="I59" s="117"/>
    </row>
    <row r="60" spans="1:9" s="116" customFormat="1" ht="22.5" customHeight="1">
      <c r="A60" s="115">
        <v>25</v>
      </c>
      <c r="B60" s="100" t="s">
        <v>249</v>
      </c>
      <c r="C60" s="117"/>
      <c r="D60" s="117"/>
      <c r="E60" s="117"/>
      <c r="F60" s="117">
        <v>30</v>
      </c>
      <c r="G60" s="117"/>
      <c r="H60" s="117">
        <f t="shared" si="7"/>
        <v>30</v>
      </c>
      <c r="I60" s="117"/>
    </row>
    <row r="61" spans="1:9" s="116" customFormat="1" ht="35.25" customHeight="1">
      <c r="A61" s="115">
        <v>26</v>
      </c>
      <c r="B61" s="100" t="s">
        <v>393</v>
      </c>
      <c r="C61" s="117"/>
      <c r="D61" s="117"/>
      <c r="E61" s="117"/>
      <c r="F61" s="117">
        <v>30</v>
      </c>
      <c r="G61" s="117"/>
      <c r="H61" s="117">
        <f t="shared" si="7"/>
        <v>30</v>
      </c>
      <c r="I61" s="117"/>
    </row>
    <row r="62" spans="1:9" s="116" customFormat="1" ht="22.5" customHeight="1">
      <c r="A62" s="115">
        <v>27</v>
      </c>
      <c r="B62" s="105" t="s">
        <v>394</v>
      </c>
      <c r="C62" s="117"/>
      <c r="D62" s="117"/>
      <c r="E62" s="117"/>
      <c r="F62" s="117">
        <v>40</v>
      </c>
      <c r="G62" s="117"/>
      <c r="H62" s="117">
        <f t="shared" si="7"/>
        <v>40</v>
      </c>
      <c r="I62" s="117"/>
    </row>
    <row r="63" spans="1:9" s="116" customFormat="1" ht="22.5" customHeight="1">
      <c r="A63" s="115">
        <v>28</v>
      </c>
      <c r="B63" s="105" t="s">
        <v>265</v>
      </c>
      <c r="C63" s="117"/>
      <c r="D63" s="117"/>
      <c r="E63" s="117"/>
      <c r="F63" s="117">
        <v>30</v>
      </c>
      <c r="G63" s="117"/>
      <c r="H63" s="117">
        <f t="shared" si="7"/>
        <v>30</v>
      </c>
      <c r="I63" s="117"/>
    </row>
    <row r="64" spans="1:9" s="116" customFormat="1" ht="22.5" customHeight="1">
      <c r="A64" s="115">
        <v>29</v>
      </c>
      <c r="B64" s="106" t="s">
        <v>395</v>
      </c>
      <c r="C64" s="117"/>
      <c r="D64" s="117"/>
      <c r="E64" s="117"/>
      <c r="F64" s="117">
        <v>550</v>
      </c>
      <c r="G64" s="117"/>
      <c r="H64" s="117">
        <f t="shared" si="7"/>
        <v>550</v>
      </c>
      <c r="I64" s="117"/>
    </row>
    <row r="65" spans="1:9" s="116" customFormat="1" ht="22.5" customHeight="1">
      <c r="A65" s="115"/>
      <c r="B65" s="105" t="s">
        <v>241</v>
      </c>
      <c r="C65" s="117"/>
      <c r="D65" s="117"/>
      <c r="E65" s="117"/>
      <c r="F65" s="117">
        <v>250</v>
      </c>
      <c r="G65" s="117"/>
      <c r="H65" s="117">
        <f t="shared" si="7"/>
        <v>250</v>
      </c>
      <c r="I65" s="117"/>
    </row>
    <row r="66" spans="1:9" s="116" customFormat="1" ht="22.5" customHeight="1">
      <c r="A66" s="115"/>
      <c r="B66" s="105" t="s">
        <v>136</v>
      </c>
      <c r="C66" s="117"/>
      <c r="D66" s="117"/>
      <c r="E66" s="117"/>
      <c r="F66" s="117">
        <v>300</v>
      </c>
      <c r="G66" s="117"/>
      <c r="H66" s="117">
        <f t="shared" si="7"/>
        <v>300</v>
      </c>
      <c r="I66" s="117"/>
    </row>
    <row r="67" spans="1:9" s="116" customFormat="1" ht="22.5" customHeight="1">
      <c r="A67" s="115">
        <v>30</v>
      </c>
      <c r="B67" s="105" t="s">
        <v>396</v>
      </c>
      <c r="C67" s="117"/>
      <c r="D67" s="117"/>
      <c r="E67" s="117"/>
      <c r="F67" s="117">
        <v>30</v>
      </c>
      <c r="G67" s="117"/>
      <c r="H67" s="117">
        <f t="shared" si="7"/>
        <v>30</v>
      </c>
      <c r="I67" s="117"/>
    </row>
    <row r="68" spans="1:9" s="116" customFormat="1" ht="22.5" customHeight="1">
      <c r="A68" s="115">
        <v>31</v>
      </c>
      <c r="B68" s="105" t="s">
        <v>250</v>
      </c>
      <c r="C68" s="117"/>
      <c r="D68" s="117"/>
      <c r="E68" s="117"/>
      <c r="F68" s="117">
        <v>40</v>
      </c>
      <c r="G68" s="117"/>
      <c r="H68" s="117">
        <f t="shared" si="7"/>
        <v>40</v>
      </c>
      <c r="I68" s="117"/>
    </row>
    <row r="69" spans="1:9" s="116" customFormat="1" ht="22.5" customHeight="1">
      <c r="A69" s="115">
        <v>32</v>
      </c>
      <c r="B69" s="100" t="s">
        <v>432</v>
      </c>
      <c r="C69" s="117"/>
      <c r="D69" s="117"/>
      <c r="E69" s="117"/>
      <c r="F69" s="117">
        <v>30</v>
      </c>
      <c r="G69" s="117"/>
      <c r="H69" s="117">
        <f t="shared" si="7"/>
        <v>30</v>
      </c>
      <c r="I69" s="117"/>
    </row>
    <row r="70" spans="1:9" s="116" customFormat="1" ht="22.5" customHeight="1">
      <c r="A70" s="115">
        <v>33</v>
      </c>
      <c r="B70" s="100" t="s">
        <v>397</v>
      </c>
      <c r="C70" s="117"/>
      <c r="D70" s="117"/>
      <c r="E70" s="117"/>
      <c r="F70" s="117">
        <v>30</v>
      </c>
      <c r="G70" s="117"/>
      <c r="H70" s="117">
        <f t="shared" si="7"/>
        <v>30</v>
      </c>
      <c r="I70" s="117"/>
    </row>
    <row r="71" spans="1:9" s="116" customFormat="1" ht="35.25" customHeight="1">
      <c r="A71" s="115">
        <v>34</v>
      </c>
      <c r="B71" s="105" t="s">
        <v>398</v>
      </c>
      <c r="C71" s="117"/>
      <c r="D71" s="117"/>
      <c r="E71" s="117"/>
      <c r="F71" s="117">
        <v>400</v>
      </c>
      <c r="G71" s="117"/>
      <c r="H71" s="117">
        <f t="shared" si="7"/>
        <v>400</v>
      </c>
      <c r="I71" s="117"/>
    </row>
    <row r="72" spans="1:9" s="116" customFormat="1" ht="22.5" customHeight="1">
      <c r="A72" s="115">
        <v>35</v>
      </c>
      <c r="B72" s="100" t="s">
        <v>399</v>
      </c>
      <c r="C72" s="117"/>
      <c r="D72" s="117"/>
      <c r="E72" s="117"/>
      <c r="F72" s="117">
        <v>300</v>
      </c>
      <c r="G72" s="117"/>
      <c r="H72" s="117">
        <f t="shared" si="7"/>
        <v>300</v>
      </c>
      <c r="I72" s="117"/>
    </row>
    <row r="73" spans="1:9" s="116" customFormat="1" ht="22.5" customHeight="1">
      <c r="A73" s="115">
        <v>36</v>
      </c>
      <c r="B73" s="100" t="s">
        <v>400</v>
      </c>
      <c r="C73" s="117"/>
      <c r="D73" s="117"/>
      <c r="E73" s="117"/>
      <c r="F73" s="117">
        <v>100</v>
      </c>
      <c r="G73" s="117"/>
      <c r="H73" s="117">
        <f t="shared" ref="H73:H90" si="8">E73+F73+G73</f>
        <v>100</v>
      </c>
      <c r="I73" s="117"/>
    </row>
    <row r="74" spans="1:9" s="116" customFormat="1" ht="22.5" customHeight="1">
      <c r="A74" s="115">
        <v>37</v>
      </c>
      <c r="B74" s="100" t="s">
        <v>401</v>
      </c>
      <c r="C74" s="117"/>
      <c r="D74" s="117"/>
      <c r="E74" s="117"/>
      <c r="F74" s="117">
        <v>300</v>
      </c>
      <c r="G74" s="117"/>
      <c r="H74" s="117">
        <f t="shared" si="8"/>
        <v>300</v>
      </c>
      <c r="I74" s="117"/>
    </row>
    <row r="75" spans="1:9" s="116" customFormat="1" ht="22.5" customHeight="1">
      <c r="A75" s="115">
        <v>38</v>
      </c>
      <c r="B75" s="100" t="s">
        <v>403</v>
      </c>
      <c r="C75" s="117"/>
      <c r="D75" s="117"/>
      <c r="E75" s="117"/>
      <c r="F75" s="117">
        <v>40</v>
      </c>
      <c r="G75" s="117"/>
      <c r="H75" s="117">
        <f t="shared" si="8"/>
        <v>40</v>
      </c>
      <c r="I75" s="117"/>
    </row>
    <row r="76" spans="1:9" s="116" customFormat="1" ht="22.5" customHeight="1">
      <c r="A76" s="115">
        <v>39</v>
      </c>
      <c r="B76" s="100" t="s">
        <v>325</v>
      </c>
      <c r="C76" s="117"/>
      <c r="D76" s="117"/>
      <c r="E76" s="117"/>
      <c r="F76" s="117">
        <v>40</v>
      </c>
      <c r="G76" s="117"/>
      <c r="H76" s="117">
        <f t="shared" si="8"/>
        <v>40</v>
      </c>
      <c r="I76" s="117"/>
    </row>
    <row r="77" spans="1:9" s="116" customFormat="1" ht="22.5" customHeight="1">
      <c r="A77" s="115">
        <v>40</v>
      </c>
      <c r="B77" s="100" t="s">
        <v>404</v>
      </c>
      <c r="C77" s="117"/>
      <c r="D77" s="117"/>
      <c r="E77" s="117"/>
      <c r="F77" s="117">
        <v>150</v>
      </c>
      <c r="G77" s="117"/>
      <c r="H77" s="117">
        <f t="shared" si="8"/>
        <v>150</v>
      </c>
      <c r="I77" s="117"/>
    </row>
    <row r="78" spans="1:9" s="116" customFormat="1" ht="22.5" customHeight="1">
      <c r="A78" s="115">
        <v>41</v>
      </c>
      <c r="B78" s="100" t="s">
        <v>331</v>
      </c>
      <c r="C78" s="117"/>
      <c r="D78" s="117"/>
      <c r="E78" s="117"/>
      <c r="F78" s="117">
        <v>30</v>
      </c>
      <c r="G78" s="117"/>
      <c r="H78" s="117">
        <f t="shared" si="8"/>
        <v>30</v>
      </c>
      <c r="I78" s="117"/>
    </row>
    <row r="79" spans="1:9" s="116" customFormat="1" ht="22.5" customHeight="1">
      <c r="A79" s="115">
        <v>42</v>
      </c>
      <c r="B79" s="100" t="s">
        <v>337</v>
      </c>
      <c r="C79" s="117"/>
      <c r="D79" s="117"/>
      <c r="E79" s="117"/>
      <c r="F79" s="117">
        <v>30</v>
      </c>
      <c r="G79" s="117"/>
      <c r="H79" s="117">
        <f t="shared" si="8"/>
        <v>30</v>
      </c>
      <c r="I79" s="117"/>
    </row>
    <row r="80" spans="1:9" s="116" customFormat="1" ht="22.5" customHeight="1">
      <c r="A80" s="115">
        <v>43</v>
      </c>
      <c r="B80" s="100" t="s">
        <v>405</v>
      </c>
      <c r="C80" s="117"/>
      <c r="D80" s="117"/>
      <c r="E80" s="117"/>
      <c r="F80" s="117"/>
      <c r="G80" s="117"/>
      <c r="H80" s="117">
        <f t="shared" si="8"/>
        <v>0</v>
      </c>
      <c r="I80" s="117"/>
    </row>
    <row r="81" spans="1:9" s="116" customFormat="1" ht="22.5" customHeight="1">
      <c r="A81" s="115">
        <v>44</v>
      </c>
      <c r="B81" s="100" t="s">
        <v>406</v>
      </c>
      <c r="C81" s="117"/>
      <c r="D81" s="117"/>
      <c r="E81" s="117"/>
      <c r="F81" s="117"/>
      <c r="G81" s="117"/>
      <c r="H81" s="117">
        <f t="shared" si="8"/>
        <v>0</v>
      </c>
      <c r="I81" s="117"/>
    </row>
    <row r="82" spans="1:9" s="116" customFormat="1" ht="22.5" customHeight="1">
      <c r="A82" s="115">
        <v>45</v>
      </c>
      <c r="B82" s="100" t="s">
        <v>407</v>
      </c>
      <c r="C82" s="117"/>
      <c r="D82" s="117"/>
      <c r="E82" s="117"/>
      <c r="F82" s="117"/>
      <c r="G82" s="117"/>
      <c r="H82" s="117">
        <f t="shared" si="8"/>
        <v>0</v>
      </c>
      <c r="I82" s="117"/>
    </row>
    <row r="83" spans="1:9" s="116" customFormat="1" ht="22.5" customHeight="1">
      <c r="A83" s="115">
        <v>46</v>
      </c>
      <c r="B83" s="100" t="s">
        <v>408</v>
      </c>
      <c r="C83" s="117"/>
      <c r="D83" s="117"/>
      <c r="E83" s="117"/>
      <c r="F83" s="117"/>
      <c r="G83" s="117"/>
      <c r="H83" s="117">
        <f t="shared" si="8"/>
        <v>0</v>
      </c>
      <c r="I83" s="117"/>
    </row>
    <row r="84" spans="1:9" s="116" customFormat="1" ht="22.5" customHeight="1">
      <c r="A84" s="115">
        <v>47</v>
      </c>
      <c r="B84" s="100" t="s">
        <v>409</v>
      </c>
      <c r="C84" s="117"/>
      <c r="D84" s="117"/>
      <c r="E84" s="117"/>
      <c r="F84" s="117">
        <v>150</v>
      </c>
      <c r="G84" s="117"/>
      <c r="H84" s="117">
        <f t="shared" si="8"/>
        <v>150</v>
      </c>
      <c r="I84" s="117"/>
    </row>
    <row r="85" spans="1:9" s="116" customFormat="1" ht="22.5" customHeight="1">
      <c r="A85" s="115">
        <v>48</v>
      </c>
      <c r="B85" s="100" t="s">
        <v>410</v>
      </c>
      <c r="C85" s="117"/>
      <c r="D85" s="117"/>
      <c r="E85" s="117"/>
      <c r="F85" s="117">
        <v>300</v>
      </c>
      <c r="G85" s="117"/>
      <c r="H85" s="117">
        <f t="shared" si="8"/>
        <v>300</v>
      </c>
      <c r="I85" s="117"/>
    </row>
    <row r="86" spans="1:9" s="116" customFormat="1" ht="22.5" customHeight="1">
      <c r="A86" s="115">
        <v>49</v>
      </c>
      <c r="B86" s="100" t="s">
        <v>411</v>
      </c>
      <c r="C86" s="117"/>
      <c r="D86" s="117"/>
      <c r="E86" s="117"/>
      <c r="F86" s="117">
        <v>150</v>
      </c>
      <c r="G86" s="117"/>
      <c r="H86" s="117">
        <f t="shared" si="8"/>
        <v>150</v>
      </c>
      <c r="I86" s="117"/>
    </row>
    <row r="87" spans="1:9" s="116" customFormat="1" ht="22.5" customHeight="1">
      <c r="A87" s="115">
        <v>50</v>
      </c>
      <c r="B87" s="100" t="s">
        <v>412</v>
      </c>
      <c r="C87" s="117"/>
      <c r="D87" s="117"/>
      <c r="E87" s="117"/>
      <c r="F87" s="117">
        <v>3590</v>
      </c>
      <c r="G87" s="117"/>
      <c r="H87" s="117">
        <f t="shared" si="8"/>
        <v>3590</v>
      </c>
      <c r="I87" s="117"/>
    </row>
    <row r="88" spans="1:9" s="116" customFormat="1" ht="22.5" customHeight="1">
      <c r="A88" s="115">
        <v>51</v>
      </c>
      <c r="B88" s="105" t="s">
        <v>413</v>
      </c>
      <c r="C88" s="117"/>
      <c r="D88" s="117"/>
      <c r="E88" s="117"/>
      <c r="F88" s="117">
        <v>360</v>
      </c>
      <c r="G88" s="117"/>
      <c r="H88" s="117">
        <f t="shared" si="8"/>
        <v>360</v>
      </c>
      <c r="I88" s="117"/>
    </row>
    <row r="89" spans="1:9" s="116" customFormat="1" ht="22.5" customHeight="1">
      <c r="A89" s="115">
        <v>52</v>
      </c>
      <c r="B89" s="100" t="s">
        <v>414</v>
      </c>
      <c r="C89" s="117"/>
      <c r="D89" s="117"/>
      <c r="E89" s="117"/>
      <c r="F89" s="117">
        <v>3000</v>
      </c>
      <c r="G89" s="117"/>
      <c r="H89" s="117">
        <f t="shared" si="8"/>
        <v>3000</v>
      </c>
      <c r="I89" s="117"/>
    </row>
    <row r="90" spans="1:9" s="116" customFormat="1" ht="22.5" customHeight="1">
      <c r="A90" s="115">
        <v>52</v>
      </c>
      <c r="B90" s="100" t="s">
        <v>415</v>
      </c>
      <c r="C90" s="117"/>
      <c r="D90" s="117"/>
      <c r="E90" s="117"/>
      <c r="F90" s="117">
        <v>3000</v>
      </c>
      <c r="G90" s="117"/>
      <c r="H90" s="117">
        <f t="shared" si="8"/>
        <v>3000</v>
      </c>
      <c r="I90" s="117"/>
    </row>
    <row r="91" spans="1:9">
      <c r="A91" s="119"/>
      <c r="B91" s="119"/>
      <c r="C91" s="119"/>
      <c r="D91" s="119"/>
      <c r="E91" s="119"/>
      <c r="F91" s="119"/>
      <c r="G91" s="119"/>
      <c r="H91" s="119"/>
      <c r="I91" s="119"/>
    </row>
    <row r="92" spans="1:9" s="120" customFormat="1" ht="18.75">
      <c r="E92" s="376"/>
      <c r="F92" s="376"/>
      <c r="G92" s="376"/>
      <c r="H92" s="376"/>
      <c r="I92" s="376"/>
    </row>
  </sheetData>
  <mergeCells count="17">
    <mergeCell ref="A5:I5"/>
    <mergeCell ref="A6:I6"/>
    <mergeCell ref="G7:I7"/>
    <mergeCell ref="A8:A9"/>
    <mergeCell ref="B8:B9"/>
    <mergeCell ref="C8:D8"/>
    <mergeCell ref="E8:E9"/>
    <mergeCell ref="A1:B1"/>
    <mergeCell ref="A2:B2"/>
    <mergeCell ref="C1:I1"/>
    <mergeCell ref="C2:I2"/>
    <mergeCell ref="A4:I4"/>
    <mergeCell ref="F8:F9"/>
    <mergeCell ref="G8:G9"/>
    <mergeCell ref="H8:H9"/>
    <mergeCell ref="I8:I9"/>
    <mergeCell ref="E92:I92"/>
  </mergeCells>
  <phoneticPr fontId="3" type="noConversion"/>
  <printOptions horizontalCentered="1"/>
  <pageMargins left="0.6" right="0" top="0.8" bottom="0.7" header="0.5" footer="0.2"/>
  <pageSetup paperSize="9" scale="96" orientation="portrait" r:id="rId1"/>
  <headerFooter alignWithMargins="0">
    <oddFooter>&amp;C&amp;P/3 (PL04)</oddFooter>
  </headerFooter>
  <ignoredErrors>
    <ignoredError sqref="H12:H14" formula="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336"/>
  <sheetViews>
    <sheetView topLeftCell="A10" workbookViewId="0">
      <selection activeCell="J26" sqref="J26"/>
    </sheetView>
  </sheetViews>
  <sheetFormatPr defaultRowHeight="15.75"/>
  <cols>
    <col min="1" max="1" width="4.25" style="35" customWidth="1"/>
    <col min="2" max="2" width="14.375" style="35" customWidth="1"/>
    <col min="3" max="3" width="9.5" style="35" customWidth="1"/>
    <col min="4" max="4" width="8.375" style="35" customWidth="1"/>
    <col min="5" max="5" width="8" style="35" customWidth="1"/>
    <col min="6" max="9" width="8.375" style="35" customWidth="1"/>
    <col min="10" max="10" width="7.75" style="35" customWidth="1"/>
    <col min="11" max="11" width="8.375" style="35" customWidth="1"/>
    <col min="12" max="12" width="9.875" style="35" customWidth="1"/>
    <col min="13" max="14" width="8.375" style="35" customWidth="1"/>
    <col min="15" max="15" width="9.375" style="35" customWidth="1"/>
    <col min="16" max="249" width="8.75" style="35"/>
    <col min="250" max="250" width="4.25" style="35" customWidth="1"/>
    <col min="251" max="251" width="15" style="35" customWidth="1"/>
    <col min="252" max="252" width="9.5" style="35" customWidth="1"/>
    <col min="253" max="253" width="8.375" style="35" customWidth="1"/>
    <col min="254" max="254" width="8" style="35" customWidth="1"/>
    <col min="255" max="258" width="8.375" style="35" customWidth="1"/>
    <col min="259" max="259" width="7.75" style="35" customWidth="1"/>
    <col min="260" max="260" width="8.375" style="35" customWidth="1"/>
    <col min="261" max="261" width="9.875" style="35" customWidth="1"/>
    <col min="262" max="264" width="8.375" style="35" customWidth="1"/>
    <col min="265" max="505" width="8.75" style="35"/>
    <col min="506" max="506" width="4.25" style="35" customWidth="1"/>
    <col min="507" max="507" width="15" style="35" customWidth="1"/>
    <col min="508" max="508" width="9.5" style="35" customWidth="1"/>
    <col min="509" max="509" width="8.375" style="35" customWidth="1"/>
    <col min="510" max="510" width="8" style="35" customWidth="1"/>
    <col min="511" max="514" width="8.375" style="35" customWidth="1"/>
    <col min="515" max="515" width="7.75" style="35" customWidth="1"/>
    <col min="516" max="516" width="8.375" style="35" customWidth="1"/>
    <col min="517" max="517" width="9.875" style="35" customWidth="1"/>
    <col min="518" max="520" width="8.375" style="35" customWidth="1"/>
    <col min="521" max="761" width="8.75" style="35"/>
    <col min="762" max="762" width="4.25" style="35" customWidth="1"/>
    <col min="763" max="763" width="15" style="35" customWidth="1"/>
    <col min="764" max="764" width="9.5" style="35" customWidth="1"/>
    <col min="765" max="765" width="8.375" style="35" customWidth="1"/>
    <col min="766" max="766" width="8" style="35" customWidth="1"/>
    <col min="767" max="770" width="8.375" style="35" customWidth="1"/>
    <col min="771" max="771" width="7.75" style="35" customWidth="1"/>
    <col min="772" max="772" width="8.375" style="35" customWidth="1"/>
    <col min="773" max="773" width="9.875" style="35" customWidth="1"/>
    <col min="774" max="776" width="8.375" style="35" customWidth="1"/>
    <col min="777" max="1017" width="8.75" style="35"/>
    <col min="1018" max="1018" width="4.25" style="35" customWidth="1"/>
    <col min="1019" max="1019" width="15" style="35" customWidth="1"/>
    <col min="1020" max="1020" width="9.5" style="35" customWidth="1"/>
    <col min="1021" max="1021" width="8.375" style="35" customWidth="1"/>
    <col min="1022" max="1022" width="8" style="35" customWidth="1"/>
    <col min="1023" max="1026" width="8.375" style="35" customWidth="1"/>
    <col min="1027" max="1027" width="7.75" style="35" customWidth="1"/>
    <col min="1028" max="1028" width="8.375" style="35" customWidth="1"/>
    <col min="1029" max="1029" width="9.875" style="35" customWidth="1"/>
    <col min="1030" max="1032" width="8.375" style="35" customWidth="1"/>
    <col min="1033" max="1273" width="8.75" style="35"/>
    <col min="1274" max="1274" width="4.25" style="35" customWidth="1"/>
    <col min="1275" max="1275" width="15" style="35" customWidth="1"/>
    <col min="1276" max="1276" width="9.5" style="35" customWidth="1"/>
    <col min="1277" max="1277" width="8.375" style="35" customWidth="1"/>
    <col min="1278" max="1278" width="8" style="35" customWidth="1"/>
    <col min="1279" max="1282" width="8.375" style="35" customWidth="1"/>
    <col min="1283" max="1283" width="7.75" style="35" customWidth="1"/>
    <col min="1284" max="1284" width="8.375" style="35" customWidth="1"/>
    <col min="1285" max="1285" width="9.875" style="35" customWidth="1"/>
    <col min="1286" max="1288" width="8.375" style="35" customWidth="1"/>
    <col min="1289" max="1529" width="8.75" style="35"/>
    <col min="1530" max="1530" width="4.25" style="35" customWidth="1"/>
    <col min="1531" max="1531" width="15" style="35" customWidth="1"/>
    <col min="1532" max="1532" width="9.5" style="35" customWidth="1"/>
    <col min="1533" max="1533" width="8.375" style="35" customWidth="1"/>
    <col min="1534" max="1534" width="8" style="35" customWidth="1"/>
    <col min="1535" max="1538" width="8.375" style="35" customWidth="1"/>
    <col min="1539" max="1539" width="7.75" style="35" customWidth="1"/>
    <col min="1540" max="1540" width="8.375" style="35" customWidth="1"/>
    <col min="1541" max="1541" width="9.875" style="35" customWidth="1"/>
    <col min="1542" max="1544" width="8.375" style="35" customWidth="1"/>
    <col min="1545" max="1785" width="8.75" style="35"/>
    <col min="1786" max="1786" width="4.25" style="35" customWidth="1"/>
    <col min="1787" max="1787" width="15" style="35" customWidth="1"/>
    <col min="1788" max="1788" width="9.5" style="35" customWidth="1"/>
    <col min="1789" max="1789" width="8.375" style="35" customWidth="1"/>
    <col min="1790" max="1790" width="8" style="35" customWidth="1"/>
    <col min="1791" max="1794" width="8.375" style="35" customWidth="1"/>
    <col min="1795" max="1795" width="7.75" style="35" customWidth="1"/>
    <col min="1796" max="1796" width="8.375" style="35" customWidth="1"/>
    <col min="1797" max="1797" width="9.875" style="35" customWidth="1"/>
    <col min="1798" max="1800" width="8.375" style="35" customWidth="1"/>
    <col min="1801" max="2041" width="8.75" style="35"/>
    <col min="2042" max="2042" width="4.25" style="35" customWidth="1"/>
    <col min="2043" max="2043" width="15" style="35" customWidth="1"/>
    <col min="2044" max="2044" width="9.5" style="35" customWidth="1"/>
    <col min="2045" max="2045" width="8.375" style="35" customWidth="1"/>
    <col min="2046" max="2046" width="8" style="35" customWidth="1"/>
    <col min="2047" max="2050" width="8.375" style="35" customWidth="1"/>
    <col min="2051" max="2051" width="7.75" style="35" customWidth="1"/>
    <col min="2052" max="2052" width="8.375" style="35" customWidth="1"/>
    <col min="2053" max="2053" width="9.875" style="35" customWidth="1"/>
    <col min="2054" max="2056" width="8.375" style="35" customWidth="1"/>
    <col min="2057" max="2297" width="8.75" style="35"/>
    <col min="2298" max="2298" width="4.25" style="35" customWidth="1"/>
    <col min="2299" max="2299" width="15" style="35" customWidth="1"/>
    <col min="2300" max="2300" width="9.5" style="35" customWidth="1"/>
    <col min="2301" max="2301" width="8.375" style="35" customWidth="1"/>
    <col min="2302" max="2302" width="8" style="35" customWidth="1"/>
    <col min="2303" max="2306" width="8.375" style="35" customWidth="1"/>
    <col min="2307" max="2307" width="7.75" style="35" customWidth="1"/>
    <col min="2308" max="2308" width="8.375" style="35" customWidth="1"/>
    <col min="2309" max="2309" width="9.875" style="35" customWidth="1"/>
    <col min="2310" max="2312" width="8.375" style="35" customWidth="1"/>
    <col min="2313" max="2553" width="8.75" style="35"/>
    <col min="2554" max="2554" width="4.25" style="35" customWidth="1"/>
    <col min="2555" max="2555" width="15" style="35" customWidth="1"/>
    <col min="2556" max="2556" width="9.5" style="35" customWidth="1"/>
    <col min="2557" max="2557" width="8.375" style="35" customWidth="1"/>
    <col min="2558" max="2558" width="8" style="35" customWidth="1"/>
    <col min="2559" max="2562" width="8.375" style="35" customWidth="1"/>
    <col min="2563" max="2563" width="7.75" style="35" customWidth="1"/>
    <col min="2564" max="2564" width="8.375" style="35" customWidth="1"/>
    <col min="2565" max="2565" width="9.875" style="35" customWidth="1"/>
    <col min="2566" max="2568" width="8.375" style="35" customWidth="1"/>
    <col min="2569" max="2809" width="8.75" style="35"/>
    <col min="2810" max="2810" width="4.25" style="35" customWidth="1"/>
    <col min="2811" max="2811" width="15" style="35" customWidth="1"/>
    <col min="2812" max="2812" width="9.5" style="35" customWidth="1"/>
    <col min="2813" max="2813" width="8.375" style="35" customWidth="1"/>
    <col min="2814" max="2814" width="8" style="35" customWidth="1"/>
    <col min="2815" max="2818" width="8.375" style="35" customWidth="1"/>
    <col min="2819" max="2819" width="7.75" style="35" customWidth="1"/>
    <col min="2820" max="2820" width="8.375" style="35" customWidth="1"/>
    <col min="2821" max="2821" width="9.875" style="35" customWidth="1"/>
    <col min="2822" max="2824" width="8.375" style="35" customWidth="1"/>
    <col min="2825" max="3065" width="8.75" style="35"/>
    <col min="3066" max="3066" width="4.25" style="35" customWidth="1"/>
    <col min="3067" max="3067" width="15" style="35" customWidth="1"/>
    <col min="3068" max="3068" width="9.5" style="35" customWidth="1"/>
    <col min="3069" max="3069" width="8.375" style="35" customWidth="1"/>
    <col min="3070" max="3070" width="8" style="35" customWidth="1"/>
    <col min="3071" max="3074" width="8.375" style="35" customWidth="1"/>
    <col min="3075" max="3075" width="7.75" style="35" customWidth="1"/>
    <col min="3076" max="3076" width="8.375" style="35" customWidth="1"/>
    <col min="3077" max="3077" width="9.875" style="35" customWidth="1"/>
    <col min="3078" max="3080" width="8.375" style="35" customWidth="1"/>
    <col min="3081" max="3321" width="8.75" style="35"/>
    <col min="3322" max="3322" width="4.25" style="35" customWidth="1"/>
    <col min="3323" max="3323" width="15" style="35" customWidth="1"/>
    <col min="3324" max="3324" width="9.5" style="35" customWidth="1"/>
    <col min="3325" max="3325" width="8.375" style="35" customWidth="1"/>
    <col min="3326" max="3326" width="8" style="35" customWidth="1"/>
    <col min="3327" max="3330" width="8.375" style="35" customWidth="1"/>
    <col min="3331" max="3331" width="7.75" style="35" customWidth="1"/>
    <col min="3332" max="3332" width="8.375" style="35" customWidth="1"/>
    <col min="3333" max="3333" width="9.875" style="35" customWidth="1"/>
    <col min="3334" max="3336" width="8.375" style="35" customWidth="1"/>
    <col min="3337" max="3577" width="8.75" style="35"/>
    <col min="3578" max="3578" width="4.25" style="35" customWidth="1"/>
    <col min="3579" max="3579" width="15" style="35" customWidth="1"/>
    <col min="3580" max="3580" width="9.5" style="35" customWidth="1"/>
    <col min="3581" max="3581" width="8.375" style="35" customWidth="1"/>
    <col min="3582" max="3582" width="8" style="35" customWidth="1"/>
    <col min="3583" max="3586" width="8.375" style="35" customWidth="1"/>
    <col min="3587" max="3587" width="7.75" style="35" customWidth="1"/>
    <col min="3588" max="3588" width="8.375" style="35" customWidth="1"/>
    <col min="3589" max="3589" width="9.875" style="35" customWidth="1"/>
    <col min="3590" max="3592" width="8.375" style="35" customWidth="1"/>
    <col min="3593" max="3833" width="8.75" style="35"/>
    <col min="3834" max="3834" width="4.25" style="35" customWidth="1"/>
    <col min="3835" max="3835" width="15" style="35" customWidth="1"/>
    <col min="3836" max="3836" width="9.5" style="35" customWidth="1"/>
    <col min="3837" max="3837" width="8.375" style="35" customWidth="1"/>
    <col min="3838" max="3838" width="8" style="35" customWidth="1"/>
    <col min="3839" max="3842" width="8.375" style="35" customWidth="1"/>
    <col min="3843" max="3843" width="7.75" style="35" customWidth="1"/>
    <col min="3844" max="3844" width="8.375" style="35" customWidth="1"/>
    <col min="3845" max="3845" width="9.875" style="35" customWidth="1"/>
    <col min="3846" max="3848" width="8.375" style="35" customWidth="1"/>
    <col min="3849" max="4089" width="8.75" style="35"/>
    <col min="4090" max="4090" width="4.25" style="35" customWidth="1"/>
    <col min="4091" max="4091" width="15" style="35" customWidth="1"/>
    <col min="4092" max="4092" width="9.5" style="35" customWidth="1"/>
    <col min="4093" max="4093" width="8.375" style="35" customWidth="1"/>
    <col min="4094" max="4094" width="8" style="35" customWidth="1"/>
    <col min="4095" max="4098" width="8.375" style="35" customWidth="1"/>
    <col min="4099" max="4099" width="7.75" style="35" customWidth="1"/>
    <col min="4100" max="4100" width="8.375" style="35" customWidth="1"/>
    <col min="4101" max="4101" width="9.875" style="35" customWidth="1"/>
    <col min="4102" max="4104" width="8.375" style="35" customWidth="1"/>
    <col min="4105" max="4345" width="8.75" style="35"/>
    <col min="4346" max="4346" width="4.25" style="35" customWidth="1"/>
    <col min="4347" max="4347" width="15" style="35" customWidth="1"/>
    <col min="4348" max="4348" width="9.5" style="35" customWidth="1"/>
    <col min="4349" max="4349" width="8.375" style="35" customWidth="1"/>
    <col min="4350" max="4350" width="8" style="35" customWidth="1"/>
    <col min="4351" max="4354" width="8.375" style="35" customWidth="1"/>
    <col min="4355" max="4355" width="7.75" style="35" customWidth="1"/>
    <col min="4356" max="4356" width="8.375" style="35" customWidth="1"/>
    <col min="4357" max="4357" width="9.875" style="35" customWidth="1"/>
    <col min="4358" max="4360" width="8.375" style="35" customWidth="1"/>
    <col min="4361" max="4601" width="8.75" style="35"/>
    <col min="4602" max="4602" width="4.25" style="35" customWidth="1"/>
    <col min="4603" max="4603" width="15" style="35" customWidth="1"/>
    <col min="4604" max="4604" width="9.5" style="35" customWidth="1"/>
    <col min="4605" max="4605" width="8.375" style="35" customWidth="1"/>
    <col min="4606" max="4606" width="8" style="35" customWidth="1"/>
    <col min="4607" max="4610" width="8.375" style="35" customWidth="1"/>
    <col min="4611" max="4611" width="7.75" style="35" customWidth="1"/>
    <col min="4612" max="4612" width="8.375" style="35" customWidth="1"/>
    <col min="4613" max="4613" width="9.875" style="35" customWidth="1"/>
    <col min="4614" max="4616" width="8.375" style="35" customWidth="1"/>
    <col min="4617" max="4857" width="8.75" style="35"/>
    <col min="4858" max="4858" width="4.25" style="35" customWidth="1"/>
    <col min="4859" max="4859" width="15" style="35" customWidth="1"/>
    <col min="4860" max="4860" width="9.5" style="35" customWidth="1"/>
    <col min="4861" max="4861" width="8.375" style="35" customWidth="1"/>
    <col min="4862" max="4862" width="8" style="35" customWidth="1"/>
    <col min="4863" max="4866" width="8.375" style="35" customWidth="1"/>
    <col min="4867" max="4867" width="7.75" style="35" customWidth="1"/>
    <col min="4868" max="4868" width="8.375" style="35" customWidth="1"/>
    <col min="4869" max="4869" width="9.875" style="35" customWidth="1"/>
    <col min="4870" max="4872" width="8.375" style="35" customWidth="1"/>
    <col min="4873" max="5113" width="8.75" style="35"/>
    <col min="5114" max="5114" width="4.25" style="35" customWidth="1"/>
    <col min="5115" max="5115" width="15" style="35" customWidth="1"/>
    <col min="5116" max="5116" width="9.5" style="35" customWidth="1"/>
    <col min="5117" max="5117" width="8.375" style="35" customWidth="1"/>
    <col min="5118" max="5118" width="8" style="35" customWidth="1"/>
    <col min="5119" max="5122" width="8.375" style="35" customWidth="1"/>
    <col min="5123" max="5123" width="7.75" style="35" customWidth="1"/>
    <col min="5124" max="5124" width="8.375" style="35" customWidth="1"/>
    <col min="5125" max="5125" width="9.875" style="35" customWidth="1"/>
    <col min="5126" max="5128" width="8.375" style="35" customWidth="1"/>
    <col min="5129" max="5369" width="8.75" style="35"/>
    <col min="5370" max="5370" width="4.25" style="35" customWidth="1"/>
    <col min="5371" max="5371" width="15" style="35" customWidth="1"/>
    <col min="5372" max="5372" width="9.5" style="35" customWidth="1"/>
    <col min="5373" max="5373" width="8.375" style="35" customWidth="1"/>
    <col min="5374" max="5374" width="8" style="35" customWidth="1"/>
    <col min="5375" max="5378" width="8.375" style="35" customWidth="1"/>
    <col min="5379" max="5379" width="7.75" style="35" customWidth="1"/>
    <col min="5380" max="5380" width="8.375" style="35" customWidth="1"/>
    <col min="5381" max="5381" width="9.875" style="35" customWidth="1"/>
    <col min="5382" max="5384" width="8.375" style="35" customWidth="1"/>
    <col min="5385" max="5625" width="8.75" style="35"/>
    <col min="5626" max="5626" width="4.25" style="35" customWidth="1"/>
    <col min="5627" max="5627" width="15" style="35" customWidth="1"/>
    <col min="5628" max="5628" width="9.5" style="35" customWidth="1"/>
    <col min="5629" max="5629" width="8.375" style="35" customWidth="1"/>
    <col min="5630" max="5630" width="8" style="35" customWidth="1"/>
    <col min="5631" max="5634" width="8.375" style="35" customWidth="1"/>
    <col min="5635" max="5635" width="7.75" style="35" customWidth="1"/>
    <col min="5636" max="5636" width="8.375" style="35" customWidth="1"/>
    <col min="5637" max="5637" width="9.875" style="35" customWidth="1"/>
    <col min="5638" max="5640" width="8.375" style="35" customWidth="1"/>
    <col min="5641" max="5881" width="8.75" style="35"/>
    <col min="5882" max="5882" width="4.25" style="35" customWidth="1"/>
    <col min="5883" max="5883" width="15" style="35" customWidth="1"/>
    <col min="5884" max="5884" width="9.5" style="35" customWidth="1"/>
    <col min="5885" max="5885" width="8.375" style="35" customWidth="1"/>
    <col min="5886" max="5886" width="8" style="35" customWidth="1"/>
    <col min="5887" max="5890" width="8.375" style="35" customWidth="1"/>
    <col min="5891" max="5891" width="7.75" style="35" customWidth="1"/>
    <col min="5892" max="5892" width="8.375" style="35" customWidth="1"/>
    <col min="5893" max="5893" width="9.875" style="35" customWidth="1"/>
    <col min="5894" max="5896" width="8.375" style="35" customWidth="1"/>
    <col min="5897" max="6137" width="8.75" style="35"/>
    <col min="6138" max="6138" width="4.25" style="35" customWidth="1"/>
    <col min="6139" max="6139" width="15" style="35" customWidth="1"/>
    <col min="6140" max="6140" width="9.5" style="35" customWidth="1"/>
    <col min="6141" max="6141" width="8.375" style="35" customWidth="1"/>
    <col min="6142" max="6142" width="8" style="35" customWidth="1"/>
    <col min="6143" max="6146" width="8.375" style="35" customWidth="1"/>
    <col min="6147" max="6147" width="7.75" style="35" customWidth="1"/>
    <col min="6148" max="6148" width="8.375" style="35" customWidth="1"/>
    <col min="6149" max="6149" width="9.875" style="35" customWidth="1"/>
    <col min="6150" max="6152" width="8.375" style="35" customWidth="1"/>
    <col min="6153" max="6393" width="8.75" style="35"/>
    <col min="6394" max="6394" width="4.25" style="35" customWidth="1"/>
    <col min="6395" max="6395" width="15" style="35" customWidth="1"/>
    <col min="6396" max="6396" width="9.5" style="35" customWidth="1"/>
    <col min="6397" max="6397" width="8.375" style="35" customWidth="1"/>
    <col min="6398" max="6398" width="8" style="35" customWidth="1"/>
    <col min="6399" max="6402" width="8.375" style="35" customWidth="1"/>
    <col min="6403" max="6403" width="7.75" style="35" customWidth="1"/>
    <col min="6404" max="6404" width="8.375" style="35" customWidth="1"/>
    <col min="6405" max="6405" width="9.875" style="35" customWidth="1"/>
    <col min="6406" max="6408" width="8.375" style="35" customWidth="1"/>
    <col min="6409" max="6649" width="8.75" style="35"/>
    <col min="6650" max="6650" width="4.25" style="35" customWidth="1"/>
    <col min="6651" max="6651" width="15" style="35" customWidth="1"/>
    <col min="6652" max="6652" width="9.5" style="35" customWidth="1"/>
    <col min="6653" max="6653" width="8.375" style="35" customWidth="1"/>
    <col min="6654" max="6654" width="8" style="35" customWidth="1"/>
    <col min="6655" max="6658" width="8.375" style="35" customWidth="1"/>
    <col min="6659" max="6659" width="7.75" style="35" customWidth="1"/>
    <col min="6660" max="6660" width="8.375" style="35" customWidth="1"/>
    <col min="6661" max="6661" width="9.875" style="35" customWidth="1"/>
    <col min="6662" max="6664" width="8.375" style="35" customWidth="1"/>
    <col min="6665" max="6905" width="8.75" style="35"/>
    <col min="6906" max="6906" width="4.25" style="35" customWidth="1"/>
    <col min="6907" max="6907" width="15" style="35" customWidth="1"/>
    <col min="6908" max="6908" width="9.5" style="35" customWidth="1"/>
    <col min="6909" max="6909" width="8.375" style="35" customWidth="1"/>
    <col min="6910" max="6910" width="8" style="35" customWidth="1"/>
    <col min="6911" max="6914" width="8.375" style="35" customWidth="1"/>
    <col min="6915" max="6915" width="7.75" style="35" customWidth="1"/>
    <col min="6916" max="6916" width="8.375" style="35" customWidth="1"/>
    <col min="6917" max="6917" width="9.875" style="35" customWidth="1"/>
    <col min="6918" max="6920" width="8.375" style="35" customWidth="1"/>
    <col min="6921" max="7161" width="8.75" style="35"/>
    <col min="7162" max="7162" width="4.25" style="35" customWidth="1"/>
    <col min="7163" max="7163" width="15" style="35" customWidth="1"/>
    <col min="7164" max="7164" width="9.5" style="35" customWidth="1"/>
    <col min="7165" max="7165" width="8.375" style="35" customWidth="1"/>
    <col min="7166" max="7166" width="8" style="35" customWidth="1"/>
    <col min="7167" max="7170" width="8.375" style="35" customWidth="1"/>
    <col min="7171" max="7171" width="7.75" style="35" customWidth="1"/>
    <col min="7172" max="7172" width="8.375" style="35" customWidth="1"/>
    <col min="7173" max="7173" width="9.875" style="35" customWidth="1"/>
    <col min="7174" max="7176" width="8.375" style="35" customWidth="1"/>
    <col min="7177" max="7417" width="8.75" style="35"/>
    <col min="7418" max="7418" width="4.25" style="35" customWidth="1"/>
    <col min="7419" max="7419" width="15" style="35" customWidth="1"/>
    <col min="7420" max="7420" width="9.5" style="35" customWidth="1"/>
    <col min="7421" max="7421" width="8.375" style="35" customWidth="1"/>
    <col min="7422" max="7422" width="8" style="35" customWidth="1"/>
    <col min="7423" max="7426" width="8.375" style="35" customWidth="1"/>
    <col min="7427" max="7427" width="7.75" style="35" customWidth="1"/>
    <col min="7428" max="7428" width="8.375" style="35" customWidth="1"/>
    <col min="7429" max="7429" width="9.875" style="35" customWidth="1"/>
    <col min="7430" max="7432" width="8.375" style="35" customWidth="1"/>
    <col min="7433" max="7673" width="8.75" style="35"/>
    <col min="7674" max="7674" width="4.25" style="35" customWidth="1"/>
    <col min="7675" max="7675" width="15" style="35" customWidth="1"/>
    <col min="7676" max="7676" width="9.5" style="35" customWidth="1"/>
    <col min="7677" max="7677" width="8.375" style="35" customWidth="1"/>
    <col min="7678" max="7678" width="8" style="35" customWidth="1"/>
    <col min="7679" max="7682" width="8.375" style="35" customWidth="1"/>
    <col min="7683" max="7683" width="7.75" style="35" customWidth="1"/>
    <col min="7684" max="7684" width="8.375" style="35" customWidth="1"/>
    <col min="7685" max="7685" width="9.875" style="35" customWidth="1"/>
    <col min="7686" max="7688" width="8.375" style="35" customWidth="1"/>
    <col min="7689" max="7929" width="8.75" style="35"/>
    <col min="7930" max="7930" width="4.25" style="35" customWidth="1"/>
    <col min="7931" max="7931" width="15" style="35" customWidth="1"/>
    <col min="7932" max="7932" width="9.5" style="35" customWidth="1"/>
    <col min="7933" max="7933" width="8.375" style="35" customWidth="1"/>
    <col min="7934" max="7934" width="8" style="35" customWidth="1"/>
    <col min="7935" max="7938" width="8.375" style="35" customWidth="1"/>
    <col min="7939" max="7939" width="7.75" style="35" customWidth="1"/>
    <col min="7940" max="7940" width="8.375" style="35" customWidth="1"/>
    <col min="7941" max="7941" width="9.875" style="35" customWidth="1"/>
    <col min="7942" max="7944" width="8.375" style="35" customWidth="1"/>
    <col min="7945" max="8185" width="8.75" style="35"/>
    <col min="8186" max="8186" width="4.25" style="35" customWidth="1"/>
    <col min="8187" max="8187" width="15" style="35" customWidth="1"/>
    <col min="8188" max="8188" width="9.5" style="35" customWidth="1"/>
    <col min="8189" max="8189" width="8.375" style="35" customWidth="1"/>
    <col min="8190" max="8190" width="8" style="35" customWidth="1"/>
    <col min="8191" max="8194" width="8.375" style="35" customWidth="1"/>
    <col min="8195" max="8195" width="7.75" style="35" customWidth="1"/>
    <col min="8196" max="8196" width="8.375" style="35" customWidth="1"/>
    <col min="8197" max="8197" width="9.875" style="35" customWidth="1"/>
    <col min="8198" max="8200" width="8.375" style="35" customWidth="1"/>
    <col min="8201" max="8441" width="8.75" style="35"/>
    <col min="8442" max="8442" width="4.25" style="35" customWidth="1"/>
    <col min="8443" max="8443" width="15" style="35" customWidth="1"/>
    <col min="8444" max="8444" width="9.5" style="35" customWidth="1"/>
    <col min="8445" max="8445" width="8.375" style="35" customWidth="1"/>
    <col min="8446" max="8446" width="8" style="35" customWidth="1"/>
    <col min="8447" max="8450" width="8.375" style="35" customWidth="1"/>
    <col min="8451" max="8451" width="7.75" style="35" customWidth="1"/>
    <col min="8452" max="8452" width="8.375" style="35" customWidth="1"/>
    <col min="8453" max="8453" width="9.875" style="35" customWidth="1"/>
    <col min="8454" max="8456" width="8.375" style="35" customWidth="1"/>
    <col min="8457" max="8697" width="8.75" style="35"/>
    <col min="8698" max="8698" width="4.25" style="35" customWidth="1"/>
    <col min="8699" max="8699" width="15" style="35" customWidth="1"/>
    <col min="8700" max="8700" width="9.5" style="35" customWidth="1"/>
    <col min="8701" max="8701" width="8.375" style="35" customWidth="1"/>
    <col min="8702" max="8702" width="8" style="35" customWidth="1"/>
    <col min="8703" max="8706" width="8.375" style="35" customWidth="1"/>
    <col min="8707" max="8707" width="7.75" style="35" customWidth="1"/>
    <col min="8708" max="8708" width="8.375" style="35" customWidth="1"/>
    <col min="8709" max="8709" width="9.875" style="35" customWidth="1"/>
    <col min="8710" max="8712" width="8.375" style="35" customWidth="1"/>
    <col min="8713" max="8953" width="8.75" style="35"/>
    <col min="8954" max="8954" width="4.25" style="35" customWidth="1"/>
    <col min="8955" max="8955" width="15" style="35" customWidth="1"/>
    <col min="8956" max="8956" width="9.5" style="35" customWidth="1"/>
    <col min="8957" max="8957" width="8.375" style="35" customWidth="1"/>
    <col min="8958" max="8958" width="8" style="35" customWidth="1"/>
    <col min="8959" max="8962" width="8.375" style="35" customWidth="1"/>
    <col min="8963" max="8963" width="7.75" style="35" customWidth="1"/>
    <col min="8964" max="8964" width="8.375" style="35" customWidth="1"/>
    <col min="8965" max="8965" width="9.875" style="35" customWidth="1"/>
    <col min="8966" max="8968" width="8.375" style="35" customWidth="1"/>
    <col min="8969" max="9209" width="8.75" style="35"/>
    <col min="9210" max="9210" width="4.25" style="35" customWidth="1"/>
    <col min="9211" max="9211" width="15" style="35" customWidth="1"/>
    <col min="9212" max="9212" width="9.5" style="35" customWidth="1"/>
    <col min="9213" max="9213" width="8.375" style="35" customWidth="1"/>
    <col min="9214" max="9214" width="8" style="35" customWidth="1"/>
    <col min="9215" max="9218" width="8.375" style="35" customWidth="1"/>
    <col min="9219" max="9219" width="7.75" style="35" customWidth="1"/>
    <col min="9220" max="9220" width="8.375" style="35" customWidth="1"/>
    <col min="9221" max="9221" width="9.875" style="35" customWidth="1"/>
    <col min="9222" max="9224" width="8.375" style="35" customWidth="1"/>
    <col min="9225" max="9465" width="8.75" style="35"/>
    <col min="9466" max="9466" width="4.25" style="35" customWidth="1"/>
    <col min="9467" max="9467" width="15" style="35" customWidth="1"/>
    <col min="9468" max="9468" width="9.5" style="35" customWidth="1"/>
    <col min="9469" max="9469" width="8.375" style="35" customWidth="1"/>
    <col min="9470" max="9470" width="8" style="35" customWidth="1"/>
    <col min="9471" max="9474" width="8.375" style="35" customWidth="1"/>
    <col min="9475" max="9475" width="7.75" style="35" customWidth="1"/>
    <col min="9476" max="9476" width="8.375" style="35" customWidth="1"/>
    <col min="9477" max="9477" width="9.875" style="35" customWidth="1"/>
    <col min="9478" max="9480" width="8.375" style="35" customWidth="1"/>
    <col min="9481" max="9721" width="8.75" style="35"/>
    <col min="9722" max="9722" width="4.25" style="35" customWidth="1"/>
    <col min="9723" max="9723" width="15" style="35" customWidth="1"/>
    <col min="9724" max="9724" width="9.5" style="35" customWidth="1"/>
    <col min="9725" max="9725" width="8.375" style="35" customWidth="1"/>
    <col min="9726" max="9726" width="8" style="35" customWidth="1"/>
    <col min="9727" max="9730" width="8.375" style="35" customWidth="1"/>
    <col min="9731" max="9731" width="7.75" style="35" customWidth="1"/>
    <col min="9732" max="9732" width="8.375" style="35" customWidth="1"/>
    <col min="9733" max="9733" width="9.875" style="35" customWidth="1"/>
    <col min="9734" max="9736" width="8.375" style="35" customWidth="1"/>
    <col min="9737" max="9977" width="8.75" style="35"/>
    <col min="9978" max="9978" width="4.25" style="35" customWidth="1"/>
    <col min="9979" max="9979" width="15" style="35" customWidth="1"/>
    <col min="9980" max="9980" width="9.5" style="35" customWidth="1"/>
    <col min="9981" max="9981" width="8.375" style="35" customWidth="1"/>
    <col min="9982" max="9982" width="8" style="35" customWidth="1"/>
    <col min="9983" max="9986" width="8.375" style="35" customWidth="1"/>
    <col min="9987" max="9987" width="7.75" style="35" customWidth="1"/>
    <col min="9988" max="9988" width="8.375" style="35" customWidth="1"/>
    <col min="9989" max="9989" width="9.875" style="35" customWidth="1"/>
    <col min="9990" max="9992" width="8.375" style="35" customWidth="1"/>
    <col min="9993" max="10233" width="8.75" style="35"/>
    <col min="10234" max="10234" width="4.25" style="35" customWidth="1"/>
    <col min="10235" max="10235" width="15" style="35" customWidth="1"/>
    <col min="10236" max="10236" width="9.5" style="35" customWidth="1"/>
    <col min="10237" max="10237" width="8.375" style="35" customWidth="1"/>
    <col min="10238" max="10238" width="8" style="35" customWidth="1"/>
    <col min="10239" max="10242" width="8.375" style="35" customWidth="1"/>
    <col min="10243" max="10243" width="7.75" style="35" customWidth="1"/>
    <col min="10244" max="10244" width="8.375" style="35" customWidth="1"/>
    <col min="10245" max="10245" width="9.875" style="35" customWidth="1"/>
    <col min="10246" max="10248" width="8.375" style="35" customWidth="1"/>
    <col min="10249" max="10489" width="8.75" style="35"/>
    <col min="10490" max="10490" width="4.25" style="35" customWidth="1"/>
    <col min="10491" max="10491" width="15" style="35" customWidth="1"/>
    <col min="10492" max="10492" width="9.5" style="35" customWidth="1"/>
    <col min="10493" max="10493" width="8.375" style="35" customWidth="1"/>
    <col min="10494" max="10494" width="8" style="35" customWidth="1"/>
    <col min="10495" max="10498" width="8.375" style="35" customWidth="1"/>
    <col min="10499" max="10499" width="7.75" style="35" customWidth="1"/>
    <col min="10500" max="10500" width="8.375" style="35" customWidth="1"/>
    <col min="10501" max="10501" width="9.875" style="35" customWidth="1"/>
    <col min="10502" max="10504" width="8.375" style="35" customWidth="1"/>
    <col min="10505" max="10745" width="8.75" style="35"/>
    <col min="10746" max="10746" width="4.25" style="35" customWidth="1"/>
    <col min="10747" max="10747" width="15" style="35" customWidth="1"/>
    <col min="10748" max="10748" width="9.5" style="35" customWidth="1"/>
    <col min="10749" max="10749" width="8.375" style="35" customWidth="1"/>
    <col min="10750" max="10750" width="8" style="35" customWidth="1"/>
    <col min="10751" max="10754" width="8.375" style="35" customWidth="1"/>
    <col min="10755" max="10755" width="7.75" style="35" customWidth="1"/>
    <col min="10756" max="10756" width="8.375" style="35" customWidth="1"/>
    <col min="10757" max="10757" width="9.875" style="35" customWidth="1"/>
    <col min="10758" max="10760" width="8.375" style="35" customWidth="1"/>
    <col min="10761" max="11001" width="8.75" style="35"/>
    <col min="11002" max="11002" width="4.25" style="35" customWidth="1"/>
    <col min="11003" max="11003" width="15" style="35" customWidth="1"/>
    <col min="11004" max="11004" width="9.5" style="35" customWidth="1"/>
    <col min="11005" max="11005" width="8.375" style="35" customWidth="1"/>
    <col min="11006" max="11006" width="8" style="35" customWidth="1"/>
    <col min="11007" max="11010" width="8.375" style="35" customWidth="1"/>
    <col min="11011" max="11011" width="7.75" style="35" customWidth="1"/>
    <col min="11012" max="11012" width="8.375" style="35" customWidth="1"/>
    <col min="11013" max="11013" width="9.875" style="35" customWidth="1"/>
    <col min="11014" max="11016" width="8.375" style="35" customWidth="1"/>
    <col min="11017" max="11257" width="8.75" style="35"/>
    <col min="11258" max="11258" width="4.25" style="35" customWidth="1"/>
    <col min="11259" max="11259" width="15" style="35" customWidth="1"/>
    <col min="11260" max="11260" width="9.5" style="35" customWidth="1"/>
    <col min="11261" max="11261" width="8.375" style="35" customWidth="1"/>
    <col min="11262" max="11262" width="8" style="35" customWidth="1"/>
    <col min="11263" max="11266" width="8.375" style="35" customWidth="1"/>
    <col min="11267" max="11267" width="7.75" style="35" customWidth="1"/>
    <col min="11268" max="11268" width="8.375" style="35" customWidth="1"/>
    <col min="11269" max="11269" width="9.875" style="35" customWidth="1"/>
    <col min="11270" max="11272" width="8.375" style="35" customWidth="1"/>
    <col min="11273" max="11513" width="8.75" style="35"/>
    <col min="11514" max="11514" width="4.25" style="35" customWidth="1"/>
    <col min="11515" max="11515" width="15" style="35" customWidth="1"/>
    <col min="11516" max="11516" width="9.5" style="35" customWidth="1"/>
    <col min="11517" max="11517" width="8.375" style="35" customWidth="1"/>
    <col min="11518" max="11518" width="8" style="35" customWidth="1"/>
    <col min="11519" max="11522" width="8.375" style="35" customWidth="1"/>
    <col min="11523" max="11523" width="7.75" style="35" customWidth="1"/>
    <col min="11524" max="11524" width="8.375" style="35" customWidth="1"/>
    <col min="11525" max="11525" width="9.875" style="35" customWidth="1"/>
    <col min="11526" max="11528" width="8.375" style="35" customWidth="1"/>
    <col min="11529" max="11769" width="8.75" style="35"/>
    <col min="11770" max="11770" width="4.25" style="35" customWidth="1"/>
    <col min="11771" max="11771" width="15" style="35" customWidth="1"/>
    <col min="11772" max="11772" width="9.5" style="35" customWidth="1"/>
    <col min="11773" max="11773" width="8.375" style="35" customWidth="1"/>
    <col min="11774" max="11774" width="8" style="35" customWidth="1"/>
    <col min="11775" max="11778" width="8.375" style="35" customWidth="1"/>
    <col min="11779" max="11779" width="7.75" style="35" customWidth="1"/>
    <col min="11780" max="11780" width="8.375" style="35" customWidth="1"/>
    <col min="11781" max="11781" width="9.875" style="35" customWidth="1"/>
    <col min="11782" max="11784" width="8.375" style="35" customWidth="1"/>
    <col min="11785" max="12025" width="8.75" style="35"/>
    <col min="12026" max="12026" width="4.25" style="35" customWidth="1"/>
    <col min="12027" max="12027" width="15" style="35" customWidth="1"/>
    <col min="12028" max="12028" width="9.5" style="35" customWidth="1"/>
    <col min="12029" max="12029" width="8.375" style="35" customWidth="1"/>
    <col min="12030" max="12030" width="8" style="35" customWidth="1"/>
    <col min="12031" max="12034" width="8.375" style="35" customWidth="1"/>
    <col min="12035" max="12035" width="7.75" style="35" customWidth="1"/>
    <col min="12036" max="12036" width="8.375" style="35" customWidth="1"/>
    <col min="12037" max="12037" width="9.875" style="35" customWidth="1"/>
    <col min="12038" max="12040" width="8.375" style="35" customWidth="1"/>
    <col min="12041" max="12281" width="8.75" style="35"/>
    <col min="12282" max="12282" width="4.25" style="35" customWidth="1"/>
    <col min="12283" max="12283" width="15" style="35" customWidth="1"/>
    <col min="12284" max="12284" width="9.5" style="35" customWidth="1"/>
    <col min="12285" max="12285" width="8.375" style="35" customWidth="1"/>
    <col min="12286" max="12286" width="8" style="35" customWidth="1"/>
    <col min="12287" max="12290" width="8.375" style="35" customWidth="1"/>
    <col min="12291" max="12291" width="7.75" style="35" customWidth="1"/>
    <col min="12292" max="12292" width="8.375" style="35" customWidth="1"/>
    <col min="12293" max="12293" width="9.875" style="35" customWidth="1"/>
    <col min="12294" max="12296" width="8.375" style="35" customWidth="1"/>
    <col min="12297" max="12537" width="8.75" style="35"/>
    <col min="12538" max="12538" width="4.25" style="35" customWidth="1"/>
    <col min="12539" max="12539" width="15" style="35" customWidth="1"/>
    <col min="12540" max="12540" width="9.5" style="35" customWidth="1"/>
    <col min="12541" max="12541" width="8.375" style="35" customWidth="1"/>
    <col min="12542" max="12542" width="8" style="35" customWidth="1"/>
    <col min="12543" max="12546" width="8.375" style="35" customWidth="1"/>
    <col min="12547" max="12547" width="7.75" style="35" customWidth="1"/>
    <col min="12548" max="12548" width="8.375" style="35" customWidth="1"/>
    <col min="12549" max="12549" width="9.875" style="35" customWidth="1"/>
    <col min="12550" max="12552" width="8.375" style="35" customWidth="1"/>
    <col min="12553" max="12793" width="8.75" style="35"/>
    <col min="12794" max="12794" width="4.25" style="35" customWidth="1"/>
    <col min="12795" max="12795" width="15" style="35" customWidth="1"/>
    <col min="12796" max="12796" width="9.5" style="35" customWidth="1"/>
    <col min="12797" max="12797" width="8.375" style="35" customWidth="1"/>
    <col min="12798" max="12798" width="8" style="35" customWidth="1"/>
    <col min="12799" max="12802" width="8.375" style="35" customWidth="1"/>
    <col min="12803" max="12803" width="7.75" style="35" customWidth="1"/>
    <col min="12804" max="12804" width="8.375" style="35" customWidth="1"/>
    <col min="12805" max="12805" width="9.875" style="35" customWidth="1"/>
    <col min="12806" max="12808" width="8.375" style="35" customWidth="1"/>
    <col min="12809" max="13049" width="8.75" style="35"/>
    <col min="13050" max="13050" width="4.25" style="35" customWidth="1"/>
    <col min="13051" max="13051" width="15" style="35" customWidth="1"/>
    <col min="13052" max="13052" width="9.5" style="35" customWidth="1"/>
    <col min="13053" max="13053" width="8.375" style="35" customWidth="1"/>
    <col min="13054" max="13054" width="8" style="35" customWidth="1"/>
    <col min="13055" max="13058" width="8.375" style="35" customWidth="1"/>
    <col min="13059" max="13059" width="7.75" style="35" customWidth="1"/>
    <col min="13060" max="13060" width="8.375" style="35" customWidth="1"/>
    <col min="13061" max="13061" width="9.875" style="35" customWidth="1"/>
    <col min="13062" max="13064" width="8.375" style="35" customWidth="1"/>
    <col min="13065" max="13305" width="8.75" style="35"/>
    <col min="13306" max="13306" width="4.25" style="35" customWidth="1"/>
    <col min="13307" max="13307" width="15" style="35" customWidth="1"/>
    <col min="13308" max="13308" width="9.5" style="35" customWidth="1"/>
    <col min="13309" max="13309" width="8.375" style="35" customWidth="1"/>
    <col min="13310" max="13310" width="8" style="35" customWidth="1"/>
    <col min="13311" max="13314" width="8.375" style="35" customWidth="1"/>
    <col min="13315" max="13315" width="7.75" style="35" customWidth="1"/>
    <col min="13316" max="13316" width="8.375" style="35" customWidth="1"/>
    <col min="13317" max="13317" width="9.875" style="35" customWidth="1"/>
    <col min="13318" max="13320" width="8.375" style="35" customWidth="1"/>
    <col min="13321" max="13561" width="8.75" style="35"/>
    <col min="13562" max="13562" width="4.25" style="35" customWidth="1"/>
    <col min="13563" max="13563" width="15" style="35" customWidth="1"/>
    <col min="13564" max="13564" width="9.5" style="35" customWidth="1"/>
    <col min="13565" max="13565" width="8.375" style="35" customWidth="1"/>
    <col min="13566" max="13566" width="8" style="35" customWidth="1"/>
    <col min="13567" max="13570" width="8.375" style="35" customWidth="1"/>
    <col min="13571" max="13571" width="7.75" style="35" customWidth="1"/>
    <col min="13572" max="13572" width="8.375" style="35" customWidth="1"/>
    <col min="13573" max="13573" width="9.875" style="35" customWidth="1"/>
    <col min="13574" max="13576" width="8.375" style="35" customWidth="1"/>
    <col min="13577" max="13817" width="8.75" style="35"/>
    <col min="13818" max="13818" width="4.25" style="35" customWidth="1"/>
    <col min="13819" max="13819" width="15" style="35" customWidth="1"/>
    <col min="13820" max="13820" width="9.5" style="35" customWidth="1"/>
    <col min="13821" max="13821" width="8.375" style="35" customWidth="1"/>
    <col min="13822" max="13822" width="8" style="35" customWidth="1"/>
    <col min="13823" max="13826" width="8.375" style="35" customWidth="1"/>
    <col min="13827" max="13827" width="7.75" style="35" customWidth="1"/>
    <col min="13828" max="13828" width="8.375" style="35" customWidth="1"/>
    <col min="13829" max="13829" width="9.875" style="35" customWidth="1"/>
    <col min="13830" max="13832" width="8.375" style="35" customWidth="1"/>
    <col min="13833" max="14073" width="8.75" style="35"/>
    <col min="14074" max="14074" width="4.25" style="35" customWidth="1"/>
    <col min="14075" max="14075" width="15" style="35" customWidth="1"/>
    <col min="14076" max="14076" width="9.5" style="35" customWidth="1"/>
    <col min="14077" max="14077" width="8.375" style="35" customWidth="1"/>
    <col min="14078" max="14078" width="8" style="35" customWidth="1"/>
    <col min="14079" max="14082" width="8.375" style="35" customWidth="1"/>
    <col min="14083" max="14083" width="7.75" style="35" customWidth="1"/>
    <col min="14084" max="14084" width="8.375" style="35" customWidth="1"/>
    <col min="14085" max="14085" width="9.875" style="35" customWidth="1"/>
    <col min="14086" max="14088" width="8.375" style="35" customWidth="1"/>
    <col min="14089" max="14329" width="8.75" style="35"/>
    <col min="14330" max="14330" width="4.25" style="35" customWidth="1"/>
    <col min="14331" max="14331" width="15" style="35" customWidth="1"/>
    <col min="14332" max="14332" width="9.5" style="35" customWidth="1"/>
    <col min="14333" max="14333" width="8.375" style="35" customWidth="1"/>
    <col min="14334" max="14334" width="8" style="35" customWidth="1"/>
    <col min="14335" max="14338" width="8.375" style="35" customWidth="1"/>
    <col min="14339" max="14339" width="7.75" style="35" customWidth="1"/>
    <col min="14340" max="14340" width="8.375" style="35" customWidth="1"/>
    <col min="14341" max="14341" width="9.875" style="35" customWidth="1"/>
    <col min="14342" max="14344" width="8.375" style="35" customWidth="1"/>
    <col min="14345" max="14585" width="8.75" style="35"/>
    <col min="14586" max="14586" width="4.25" style="35" customWidth="1"/>
    <col min="14587" max="14587" width="15" style="35" customWidth="1"/>
    <col min="14588" max="14588" width="9.5" style="35" customWidth="1"/>
    <col min="14589" max="14589" width="8.375" style="35" customWidth="1"/>
    <col min="14590" max="14590" width="8" style="35" customWidth="1"/>
    <col min="14591" max="14594" width="8.375" style="35" customWidth="1"/>
    <col min="14595" max="14595" width="7.75" style="35" customWidth="1"/>
    <col min="14596" max="14596" width="8.375" style="35" customWidth="1"/>
    <col min="14597" max="14597" width="9.875" style="35" customWidth="1"/>
    <col min="14598" max="14600" width="8.375" style="35" customWidth="1"/>
    <col min="14601" max="14841" width="8.75" style="35"/>
    <col min="14842" max="14842" width="4.25" style="35" customWidth="1"/>
    <col min="14843" max="14843" width="15" style="35" customWidth="1"/>
    <col min="14844" max="14844" width="9.5" style="35" customWidth="1"/>
    <col min="14845" max="14845" width="8.375" style="35" customWidth="1"/>
    <col min="14846" max="14846" width="8" style="35" customWidth="1"/>
    <col min="14847" max="14850" width="8.375" style="35" customWidth="1"/>
    <col min="14851" max="14851" width="7.75" style="35" customWidth="1"/>
    <col min="14852" max="14852" width="8.375" style="35" customWidth="1"/>
    <col min="14853" max="14853" width="9.875" style="35" customWidth="1"/>
    <col min="14854" max="14856" width="8.375" style="35" customWidth="1"/>
    <col min="14857" max="15097" width="8.75" style="35"/>
    <col min="15098" max="15098" width="4.25" style="35" customWidth="1"/>
    <col min="15099" max="15099" width="15" style="35" customWidth="1"/>
    <col min="15100" max="15100" width="9.5" style="35" customWidth="1"/>
    <col min="15101" max="15101" width="8.375" style="35" customWidth="1"/>
    <col min="15102" max="15102" width="8" style="35" customWidth="1"/>
    <col min="15103" max="15106" width="8.375" style="35" customWidth="1"/>
    <col min="15107" max="15107" width="7.75" style="35" customWidth="1"/>
    <col min="15108" max="15108" width="8.375" style="35" customWidth="1"/>
    <col min="15109" max="15109" width="9.875" style="35" customWidth="1"/>
    <col min="15110" max="15112" width="8.375" style="35" customWidth="1"/>
    <col min="15113" max="15353" width="8.75" style="35"/>
    <col min="15354" max="15354" width="4.25" style="35" customWidth="1"/>
    <col min="15355" max="15355" width="15" style="35" customWidth="1"/>
    <col min="15356" max="15356" width="9.5" style="35" customWidth="1"/>
    <col min="15357" max="15357" width="8.375" style="35" customWidth="1"/>
    <col min="15358" max="15358" width="8" style="35" customWidth="1"/>
    <col min="15359" max="15362" width="8.375" style="35" customWidth="1"/>
    <col min="15363" max="15363" width="7.75" style="35" customWidth="1"/>
    <col min="15364" max="15364" width="8.375" style="35" customWidth="1"/>
    <col min="15365" max="15365" width="9.875" style="35" customWidth="1"/>
    <col min="15366" max="15368" width="8.375" style="35" customWidth="1"/>
    <col min="15369" max="15609" width="8.75" style="35"/>
    <col min="15610" max="15610" width="4.25" style="35" customWidth="1"/>
    <col min="15611" max="15611" width="15" style="35" customWidth="1"/>
    <col min="15612" max="15612" width="9.5" style="35" customWidth="1"/>
    <col min="15613" max="15613" width="8.375" style="35" customWidth="1"/>
    <col min="15614" max="15614" width="8" style="35" customWidth="1"/>
    <col min="15615" max="15618" width="8.375" style="35" customWidth="1"/>
    <col min="15619" max="15619" width="7.75" style="35" customWidth="1"/>
    <col min="15620" max="15620" width="8.375" style="35" customWidth="1"/>
    <col min="15621" max="15621" width="9.875" style="35" customWidth="1"/>
    <col min="15622" max="15624" width="8.375" style="35" customWidth="1"/>
    <col min="15625" max="15865" width="8.75" style="35"/>
    <col min="15866" max="15866" width="4.25" style="35" customWidth="1"/>
    <col min="15867" max="15867" width="15" style="35" customWidth="1"/>
    <col min="15868" max="15868" width="9.5" style="35" customWidth="1"/>
    <col min="15869" max="15869" width="8.375" style="35" customWidth="1"/>
    <col min="15870" max="15870" width="8" style="35" customWidth="1"/>
    <col min="15871" max="15874" width="8.375" style="35" customWidth="1"/>
    <col min="15875" max="15875" width="7.75" style="35" customWidth="1"/>
    <col min="15876" max="15876" width="8.375" style="35" customWidth="1"/>
    <col min="15877" max="15877" width="9.875" style="35" customWidth="1"/>
    <col min="15878" max="15880" width="8.375" style="35" customWidth="1"/>
    <col min="15881" max="16121" width="8.75" style="35"/>
    <col min="16122" max="16122" width="4.25" style="35" customWidth="1"/>
    <col min="16123" max="16123" width="15" style="35" customWidth="1"/>
    <col min="16124" max="16124" width="9.5" style="35" customWidth="1"/>
    <col min="16125" max="16125" width="8.375" style="35" customWidth="1"/>
    <col min="16126" max="16126" width="8" style="35" customWidth="1"/>
    <col min="16127" max="16130" width="8.375" style="35" customWidth="1"/>
    <col min="16131" max="16131" width="7.75" style="35" customWidth="1"/>
    <col min="16132" max="16132" width="8.375" style="35" customWidth="1"/>
    <col min="16133" max="16133" width="9.875" style="35" customWidth="1"/>
    <col min="16134" max="16136" width="8.375" style="35" customWidth="1"/>
    <col min="16137" max="16384" width="8.75" style="35"/>
  </cols>
  <sheetData>
    <row r="1" spans="1:21" ht="18.75">
      <c r="A1" s="373" t="s">
        <v>923</v>
      </c>
      <c r="B1" s="373"/>
      <c r="C1" s="373"/>
      <c r="D1" s="373"/>
      <c r="E1" s="341"/>
      <c r="F1" s="341"/>
      <c r="G1" s="341"/>
      <c r="H1" s="341"/>
      <c r="I1" s="341"/>
      <c r="J1" s="373" t="s">
        <v>924</v>
      </c>
      <c r="K1" s="373"/>
      <c r="L1" s="373"/>
      <c r="M1" s="373"/>
      <c r="N1" s="373"/>
      <c r="O1" s="373"/>
    </row>
    <row r="2" spans="1:21" ht="18.75">
      <c r="A2" s="373" t="s">
        <v>926</v>
      </c>
      <c r="B2" s="373"/>
      <c r="C2" s="373"/>
      <c r="D2" s="373"/>
      <c r="E2" s="341"/>
      <c r="F2" s="341"/>
      <c r="G2" s="341"/>
      <c r="H2" s="341"/>
      <c r="I2" s="341"/>
      <c r="J2" s="373" t="s">
        <v>925</v>
      </c>
      <c r="K2" s="373"/>
      <c r="L2" s="373"/>
      <c r="M2" s="373"/>
      <c r="N2" s="373"/>
      <c r="O2" s="373"/>
    </row>
    <row r="3" spans="1:21">
      <c r="A3" s="341"/>
      <c r="B3" s="341"/>
      <c r="C3" s="341"/>
      <c r="D3" s="341"/>
      <c r="E3" s="341"/>
      <c r="F3" s="341"/>
      <c r="G3" s="341"/>
      <c r="H3" s="341"/>
      <c r="I3" s="341"/>
      <c r="J3" s="341"/>
      <c r="K3" s="341"/>
      <c r="L3" s="341"/>
      <c r="M3" s="341"/>
      <c r="N3" s="341"/>
      <c r="O3" s="341"/>
    </row>
    <row r="4" spans="1:21">
      <c r="A4" s="380" t="s">
        <v>90</v>
      </c>
      <c r="B4" s="380"/>
      <c r="C4" s="380"/>
      <c r="D4" s="380"/>
      <c r="E4" s="380"/>
      <c r="F4" s="380"/>
      <c r="G4" s="380"/>
      <c r="H4" s="380"/>
      <c r="I4" s="380"/>
      <c r="J4" s="380"/>
      <c r="K4" s="380"/>
      <c r="L4" s="380"/>
      <c r="M4" s="380"/>
      <c r="N4" s="380"/>
      <c r="O4" s="380"/>
      <c r="P4" s="40"/>
      <c r="Q4" s="40"/>
      <c r="R4" s="40"/>
      <c r="S4" s="40"/>
      <c r="T4" s="40"/>
      <c r="U4" s="40"/>
    </row>
    <row r="5" spans="1:21" ht="22.5" customHeight="1">
      <c r="A5" s="382" t="s">
        <v>223</v>
      </c>
      <c r="B5" s="382"/>
      <c r="C5" s="382"/>
      <c r="D5" s="382"/>
      <c r="E5" s="382"/>
      <c r="F5" s="382"/>
      <c r="G5" s="382"/>
      <c r="H5" s="382"/>
      <c r="I5" s="382"/>
      <c r="J5" s="382"/>
      <c r="K5" s="382"/>
      <c r="L5" s="382"/>
      <c r="M5" s="382"/>
      <c r="N5" s="382"/>
      <c r="O5" s="382"/>
    </row>
    <row r="6" spans="1:21" ht="21" customHeight="1">
      <c r="A6" s="383" t="s">
        <v>928</v>
      </c>
      <c r="B6" s="384"/>
      <c r="C6" s="384"/>
      <c r="D6" s="384"/>
      <c r="E6" s="384"/>
      <c r="F6" s="384"/>
      <c r="G6" s="384"/>
      <c r="H6" s="384"/>
      <c r="I6" s="384"/>
      <c r="J6" s="384"/>
      <c r="K6" s="384"/>
      <c r="L6" s="384"/>
      <c r="M6" s="384"/>
      <c r="N6" s="384"/>
      <c r="O6" s="384"/>
    </row>
    <row r="7" spans="1:21">
      <c r="M7" s="385" t="s">
        <v>155</v>
      </c>
      <c r="N7" s="385"/>
      <c r="O7" s="385"/>
    </row>
    <row r="8" spans="1:21" ht="57">
      <c r="A8" s="66" t="s">
        <v>39</v>
      </c>
      <c r="B8" s="66" t="s">
        <v>91</v>
      </c>
      <c r="C8" s="66" t="s">
        <v>92</v>
      </c>
      <c r="D8" s="66" t="s">
        <v>224</v>
      </c>
      <c r="E8" s="66" t="s">
        <v>225</v>
      </c>
      <c r="F8" s="66" t="s">
        <v>226</v>
      </c>
      <c r="G8" s="66" t="s">
        <v>227</v>
      </c>
      <c r="H8" s="66" t="s">
        <v>228</v>
      </c>
      <c r="I8" s="66" t="s">
        <v>229</v>
      </c>
      <c r="J8" s="66" t="s">
        <v>230</v>
      </c>
      <c r="K8" s="66" t="s">
        <v>231</v>
      </c>
      <c r="L8" s="66" t="s">
        <v>232</v>
      </c>
      <c r="M8" s="66" t="s">
        <v>233</v>
      </c>
      <c r="N8" s="66" t="s">
        <v>234</v>
      </c>
      <c r="O8" s="66" t="s">
        <v>235</v>
      </c>
    </row>
    <row r="9" spans="1:21" s="83" customFormat="1" ht="23.45" customHeight="1">
      <c r="A9" s="85">
        <v>1</v>
      </c>
      <c r="B9" s="86" t="s">
        <v>93</v>
      </c>
      <c r="C9" s="87">
        <f>SUM(D9:O9)</f>
        <v>122500</v>
      </c>
      <c r="D9" s="87">
        <v>912</v>
      </c>
      <c r="E9" s="87"/>
      <c r="F9" s="87">
        <v>30200</v>
      </c>
      <c r="G9" s="87">
        <v>4400</v>
      </c>
      <c r="H9" s="87">
        <v>12400</v>
      </c>
      <c r="I9" s="87">
        <v>4000</v>
      </c>
      <c r="J9" s="87">
        <v>88</v>
      </c>
      <c r="K9" s="87">
        <v>2500</v>
      </c>
      <c r="L9" s="87">
        <v>6000</v>
      </c>
      <c r="M9" s="87">
        <v>54500</v>
      </c>
      <c r="N9" s="87">
        <v>3500</v>
      </c>
      <c r="O9" s="87">
        <v>4000</v>
      </c>
    </row>
    <row r="10" spans="1:21" s="83" customFormat="1" ht="23.45" customHeight="1">
      <c r="A10" s="85">
        <f t="shared" ref="A10:A21" si="0">+A9+1</f>
        <v>2</v>
      </c>
      <c r="B10" s="86" t="s">
        <v>213</v>
      </c>
      <c r="C10" s="87">
        <f>SUM(D10:O10)</f>
        <v>480501</v>
      </c>
      <c r="D10" s="87">
        <v>22769</v>
      </c>
      <c r="E10" s="87">
        <v>39000</v>
      </c>
      <c r="F10" s="87">
        <v>128640</v>
      </c>
      <c r="G10" s="87">
        <v>9932</v>
      </c>
      <c r="H10" s="87">
        <v>32875</v>
      </c>
      <c r="I10" s="87">
        <v>6000</v>
      </c>
      <c r="J10" s="87">
        <v>590</v>
      </c>
      <c r="K10" s="87">
        <v>70000</v>
      </c>
      <c r="L10" s="87">
        <v>34985</v>
      </c>
      <c r="M10" s="87">
        <v>125000</v>
      </c>
      <c r="N10" s="87">
        <v>5710</v>
      </c>
      <c r="O10" s="87">
        <v>5000</v>
      </c>
    </row>
    <row r="11" spans="1:21" s="83" customFormat="1" ht="23.45" customHeight="1">
      <c r="A11" s="85">
        <f t="shared" si="0"/>
        <v>3</v>
      </c>
      <c r="B11" s="86" t="s">
        <v>94</v>
      </c>
      <c r="C11" s="87">
        <f>SUM(D11:O11)</f>
        <v>148000</v>
      </c>
      <c r="D11" s="87">
        <v>2530</v>
      </c>
      <c r="E11" s="87"/>
      <c r="F11" s="87">
        <v>31600</v>
      </c>
      <c r="G11" s="87">
        <v>5800</v>
      </c>
      <c r="H11" s="87">
        <v>24700</v>
      </c>
      <c r="I11" s="87">
        <v>4000</v>
      </c>
      <c r="J11" s="87">
        <v>270</v>
      </c>
      <c r="K11" s="87">
        <v>5000</v>
      </c>
      <c r="L11" s="87">
        <v>4100</v>
      </c>
      <c r="M11" s="87">
        <v>60000</v>
      </c>
      <c r="N11" s="87">
        <v>4500</v>
      </c>
      <c r="O11" s="87">
        <v>5500</v>
      </c>
    </row>
    <row r="12" spans="1:21" s="83" customFormat="1" ht="23.45" customHeight="1">
      <c r="A12" s="85">
        <f t="shared" si="0"/>
        <v>4</v>
      </c>
      <c r="B12" s="86" t="s">
        <v>95</v>
      </c>
      <c r="C12" s="87">
        <f>SUM(D12:O12)</f>
        <v>804500</v>
      </c>
      <c r="D12" s="87">
        <v>17000</v>
      </c>
      <c r="E12" s="87"/>
      <c r="F12" s="87">
        <v>177000</v>
      </c>
      <c r="G12" s="87">
        <v>35000</v>
      </c>
      <c r="H12" s="87">
        <v>114800</v>
      </c>
      <c r="I12" s="87">
        <v>4500</v>
      </c>
      <c r="J12" s="87">
        <v>6150</v>
      </c>
      <c r="K12" s="87">
        <v>21000</v>
      </c>
      <c r="L12" s="87"/>
      <c r="M12" s="87">
        <v>423000</v>
      </c>
      <c r="N12" s="87">
        <v>1900</v>
      </c>
      <c r="O12" s="87">
        <v>4150</v>
      </c>
    </row>
    <row r="13" spans="1:21" s="83" customFormat="1" ht="23.45" customHeight="1">
      <c r="A13" s="85">
        <f t="shared" si="0"/>
        <v>5</v>
      </c>
      <c r="B13" s="86" t="s">
        <v>96</v>
      </c>
      <c r="C13" s="87">
        <f t="shared" ref="C13:C21" si="1">SUM(D13:O13)</f>
        <v>370000</v>
      </c>
      <c r="D13" s="87">
        <v>5500</v>
      </c>
      <c r="E13" s="87"/>
      <c r="F13" s="87">
        <v>32500</v>
      </c>
      <c r="G13" s="87">
        <v>6000</v>
      </c>
      <c r="H13" s="87">
        <v>27900</v>
      </c>
      <c r="I13" s="87">
        <v>4000</v>
      </c>
      <c r="J13" s="87">
        <v>498</v>
      </c>
      <c r="K13" s="87">
        <v>5000</v>
      </c>
      <c r="L13" s="87">
        <v>225000</v>
      </c>
      <c r="M13" s="87">
        <v>52500</v>
      </c>
      <c r="N13" s="87">
        <v>7000</v>
      </c>
      <c r="O13" s="87">
        <v>4102</v>
      </c>
    </row>
    <row r="14" spans="1:21" s="83" customFormat="1" ht="23.45" customHeight="1">
      <c r="A14" s="85">
        <f t="shared" si="0"/>
        <v>6</v>
      </c>
      <c r="B14" s="86" t="s">
        <v>97</v>
      </c>
      <c r="C14" s="87">
        <f t="shared" si="1"/>
        <v>125000</v>
      </c>
      <c r="D14" s="87">
        <v>2130</v>
      </c>
      <c r="E14" s="87"/>
      <c r="F14" s="87">
        <v>27500</v>
      </c>
      <c r="G14" s="87">
        <v>4300</v>
      </c>
      <c r="H14" s="87">
        <v>15625</v>
      </c>
      <c r="I14" s="87">
        <v>8600</v>
      </c>
      <c r="J14" s="87">
        <v>245</v>
      </c>
      <c r="K14" s="87">
        <v>1800</v>
      </c>
      <c r="L14" s="87">
        <v>3300</v>
      </c>
      <c r="M14" s="87">
        <v>55000</v>
      </c>
      <c r="N14" s="87">
        <v>3500</v>
      </c>
      <c r="O14" s="87">
        <v>3000</v>
      </c>
    </row>
    <row r="15" spans="1:21" s="83" customFormat="1" ht="23.45" customHeight="1">
      <c r="A15" s="85">
        <f t="shared" si="0"/>
        <v>7</v>
      </c>
      <c r="B15" s="86" t="s">
        <v>98</v>
      </c>
      <c r="C15" s="87">
        <f t="shared" si="1"/>
        <v>125400</v>
      </c>
      <c r="D15" s="87">
        <v>870</v>
      </c>
      <c r="E15" s="87"/>
      <c r="F15" s="87">
        <v>25600</v>
      </c>
      <c r="G15" s="87">
        <v>4600</v>
      </c>
      <c r="H15" s="87">
        <v>18000</v>
      </c>
      <c r="I15" s="87">
        <v>5000</v>
      </c>
      <c r="J15" s="87">
        <v>130</v>
      </c>
      <c r="K15" s="87">
        <v>2700</v>
      </c>
      <c r="L15" s="87"/>
      <c r="M15" s="87">
        <v>60000</v>
      </c>
      <c r="N15" s="87">
        <v>4500</v>
      </c>
      <c r="O15" s="87">
        <v>4000</v>
      </c>
    </row>
    <row r="16" spans="1:21" s="83" customFormat="1" ht="23.45" customHeight="1">
      <c r="A16" s="85">
        <f t="shared" si="0"/>
        <v>8</v>
      </c>
      <c r="B16" s="86" t="s">
        <v>99</v>
      </c>
      <c r="C16" s="87">
        <f t="shared" si="1"/>
        <v>119000</v>
      </c>
      <c r="D16" s="87">
        <v>12500</v>
      </c>
      <c r="E16" s="87"/>
      <c r="F16" s="87">
        <v>26500</v>
      </c>
      <c r="G16" s="87">
        <v>4000</v>
      </c>
      <c r="H16" s="87">
        <v>15000</v>
      </c>
      <c r="I16" s="87">
        <v>3000</v>
      </c>
      <c r="J16" s="87">
        <v>500</v>
      </c>
      <c r="K16" s="87">
        <v>4000</v>
      </c>
      <c r="L16" s="87">
        <v>1500</v>
      </c>
      <c r="M16" s="87">
        <v>47000</v>
      </c>
      <c r="N16" s="87">
        <v>2500</v>
      </c>
      <c r="O16" s="87">
        <v>2500</v>
      </c>
    </row>
    <row r="17" spans="1:15" s="83" customFormat="1" ht="23.45" customHeight="1">
      <c r="A17" s="85">
        <f t="shared" si="0"/>
        <v>9</v>
      </c>
      <c r="B17" s="86" t="s">
        <v>100</v>
      </c>
      <c r="C17" s="87">
        <f>SUM(D17:O17)</f>
        <v>83999</v>
      </c>
      <c r="D17" s="87">
        <v>2319</v>
      </c>
      <c r="E17" s="87"/>
      <c r="F17" s="87">
        <v>26000</v>
      </c>
      <c r="G17" s="87">
        <v>3500</v>
      </c>
      <c r="H17" s="87">
        <v>15500</v>
      </c>
      <c r="I17" s="87">
        <v>2500</v>
      </c>
      <c r="J17" s="87">
        <v>80</v>
      </c>
      <c r="K17" s="87">
        <v>1200</v>
      </c>
      <c r="L17" s="87">
        <v>2700</v>
      </c>
      <c r="M17" s="87">
        <v>25000</v>
      </c>
      <c r="N17" s="87">
        <v>2400</v>
      </c>
      <c r="O17" s="87">
        <v>2800</v>
      </c>
    </row>
    <row r="18" spans="1:15" s="83" customFormat="1" ht="23.45" customHeight="1">
      <c r="A18" s="85">
        <f t="shared" si="0"/>
        <v>10</v>
      </c>
      <c r="B18" s="86" t="s">
        <v>101</v>
      </c>
      <c r="C18" s="87">
        <f t="shared" si="1"/>
        <v>68000</v>
      </c>
      <c r="D18" s="87">
        <v>2100</v>
      </c>
      <c r="E18" s="87"/>
      <c r="F18" s="87">
        <v>18500</v>
      </c>
      <c r="G18" s="87">
        <v>2800</v>
      </c>
      <c r="H18" s="87">
        <v>15500</v>
      </c>
      <c r="I18" s="87">
        <v>4600</v>
      </c>
      <c r="J18" s="87">
        <v>41</v>
      </c>
      <c r="K18" s="87">
        <v>610</v>
      </c>
      <c r="L18" s="87">
        <v>949</v>
      </c>
      <c r="M18" s="87">
        <v>15000</v>
      </c>
      <c r="N18" s="87">
        <v>4200</v>
      </c>
      <c r="O18" s="87">
        <v>3700</v>
      </c>
    </row>
    <row r="19" spans="1:15" s="83" customFormat="1" ht="23.45" customHeight="1">
      <c r="A19" s="85">
        <f t="shared" si="0"/>
        <v>11</v>
      </c>
      <c r="B19" s="86" t="s">
        <v>102</v>
      </c>
      <c r="C19" s="87">
        <f t="shared" si="1"/>
        <v>112800</v>
      </c>
      <c r="D19" s="87">
        <v>1200</v>
      </c>
      <c r="E19" s="87"/>
      <c r="F19" s="87">
        <v>49800</v>
      </c>
      <c r="G19" s="87">
        <v>5338</v>
      </c>
      <c r="H19" s="87">
        <v>14700</v>
      </c>
      <c r="I19" s="87">
        <v>3500</v>
      </c>
      <c r="J19" s="87">
        <v>946</v>
      </c>
      <c r="K19" s="87">
        <v>5100</v>
      </c>
      <c r="L19" s="87">
        <v>516</v>
      </c>
      <c r="M19" s="87">
        <v>25000</v>
      </c>
      <c r="N19" s="87">
        <v>800</v>
      </c>
      <c r="O19" s="87">
        <v>5900</v>
      </c>
    </row>
    <row r="20" spans="1:15" s="83" customFormat="1" ht="23.45" customHeight="1">
      <c r="A20" s="85">
        <f t="shared" si="0"/>
        <v>12</v>
      </c>
      <c r="B20" s="86" t="s">
        <v>103</v>
      </c>
      <c r="C20" s="87">
        <f t="shared" si="1"/>
        <v>37000</v>
      </c>
      <c r="D20" s="87">
        <v>3700</v>
      </c>
      <c r="E20" s="87"/>
      <c r="F20" s="87">
        <v>17000</v>
      </c>
      <c r="G20" s="87">
        <v>730</v>
      </c>
      <c r="H20" s="87">
        <v>3000</v>
      </c>
      <c r="I20" s="87">
        <v>1800</v>
      </c>
      <c r="J20" s="87">
        <v>20</v>
      </c>
      <c r="K20" s="87">
        <v>1150</v>
      </c>
      <c r="L20" s="87">
        <v>500</v>
      </c>
      <c r="M20" s="87">
        <v>6000</v>
      </c>
      <c r="N20" s="87">
        <v>1600</v>
      </c>
      <c r="O20" s="87">
        <v>1500</v>
      </c>
    </row>
    <row r="21" spans="1:15" s="83" customFormat="1" ht="23.45" customHeight="1">
      <c r="A21" s="85">
        <f t="shared" si="0"/>
        <v>13</v>
      </c>
      <c r="B21" s="86" t="s">
        <v>104</v>
      </c>
      <c r="C21" s="87">
        <f t="shared" si="1"/>
        <v>100000</v>
      </c>
      <c r="D21" s="87">
        <v>3500</v>
      </c>
      <c r="E21" s="87"/>
      <c r="F21" s="87">
        <v>18550</v>
      </c>
      <c r="G21" s="87">
        <v>2500</v>
      </c>
      <c r="H21" s="87">
        <v>15000</v>
      </c>
      <c r="I21" s="87">
        <v>2500</v>
      </c>
      <c r="J21" s="87">
        <v>30</v>
      </c>
      <c r="K21" s="87">
        <v>130</v>
      </c>
      <c r="L21" s="87">
        <v>900</v>
      </c>
      <c r="M21" s="87">
        <v>52000</v>
      </c>
      <c r="N21" s="87">
        <v>2890</v>
      </c>
      <c r="O21" s="87">
        <v>2000</v>
      </c>
    </row>
    <row r="22" spans="1:15" s="84" customFormat="1" ht="23.45" customHeight="1">
      <c r="A22" s="386" t="s">
        <v>92</v>
      </c>
      <c r="B22" s="386"/>
      <c r="C22" s="88">
        <f>SUM(C9:C21)</f>
        <v>2696700</v>
      </c>
      <c r="D22" s="88">
        <f t="shared" ref="D22:O22" si="2">SUM(D9:D21)</f>
        <v>77030</v>
      </c>
      <c r="E22" s="88">
        <f t="shared" si="2"/>
        <v>39000</v>
      </c>
      <c r="F22" s="88">
        <f t="shared" si="2"/>
        <v>609390</v>
      </c>
      <c r="G22" s="88">
        <f t="shared" si="2"/>
        <v>88900</v>
      </c>
      <c r="H22" s="88">
        <f t="shared" si="2"/>
        <v>325000</v>
      </c>
      <c r="I22" s="88">
        <f>SUM(I9:I21)</f>
        <v>54000</v>
      </c>
      <c r="J22" s="88">
        <f t="shared" si="2"/>
        <v>9588</v>
      </c>
      <c r="K22" s="88">
        <f t="shared" si="2"/>
        <v>120190</v>
      </c>
      <c r="L22" s="88">
        <f t="shared" si="2"/>
        <v>280450</v>
      </c>
      <c r="M22" s="88">
        <f t="shared" si="2"/>
        <v>1000000</v>
      </c>
      <c r="N22" s="88">
        <f t="shared" si="2"/>
        <v>45000</v>
      </c>
      <c r="O22" s="88">
        <f t="shared" si="2"/>
        <v>48152</v>
      </c>
    </row>
    <row r="23" spans="1:15" s="43" customFormat="1" ht="11.25"/>
    <row r="24" spans="1:15" s="37" customFormat="1" ht="16.5">
      <c r="J24" s="381"/>
      <c r="K24" s="381"/>
      <c r="L24" s="381"/>
      <c r="M24" s="381"/>
      <c r="N24" s="381"/>
      <c r="O24" s="381"/>
    </row>
    <row r="1336" spans="7:7">
      <c r="G1336" s="35">
        <v>1500</v>
      </c>
    </row>
  </sheetData>
  <mergeCells count="10">
    <mergeCell ref="J24:O24"/>
    <mergeCell ref="A5:O5"/>
    <mergeCell ref="A6:O6"/>
    <mergeCell ref="M7:O7"/>
    <mergeCell ref="A22:B22"/>
    <mergeCell ref="A1:D1"/>
    <mergeCell ref="J1:O1"/>
    <mergeCell ref="A2:D2"/>
    <mergeCell ref="J2:O2"/>
    <mergeCell ref="A4:O4"/>
  </mergeCells>
  <printOptions horizontalCentered="1"/>
  <pageMargins left="0" right="0" top="0.63" bottom="0.39" header="0.3" footer="0.2"/>
  <pageSetup paperSize="9" orientation="landscape" r:id="rId1"/>
  <headerFooter>
    <oddFooter>&amp;C&amp;P/1 (PL05)</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6"/>
  <sheetViews>
    <sheetView topLeftCell="A14" workbookViewId="0">
      <selection activeCell="M26" sqref="M26"/>
    </sheetView>
  </sheetViews>
  <sheetFormatPr defaultRowHeight="15.75"/>
  <cols>
    <col min="1" max="1" width="4.25" style="35" customWidth="1"/>
    <col min="2" max="2" width="17.875" style="35" customWidth="1"/>
    <col min="3" max="4" width="10.875" style="36" customWidth="1"/>
    <col min="5" max="5" width="11.375" style="36" customWidth="1"/>
    <col min="6" max="7" width="10.25" style="36" customWidth="1"/>
    <col min="8" max="8" width="11" style="36" customWidth="1"/>
    <col min="9" max="9" width="10.25" style="36" customWidth="1"/>
    <col min="10" max="10" width="10.25" style="35" customWidth="1"/>
    <col min="11" max="11" width="11.125" style="35" customWidth="1"/>
    <col min="12" max="12" width="10.25" style="35" customWidth="1"/>
    <col min="13" max="224" width="8.75" style="35"/>
    <col min="225" max="225" width="4.25" style="35" customWidth="1"/>
    <col min="226" max="226" width="16.25" style="35" customWidth="1"/>
    <col min="227" max="228" width="10.875" style="35" customWidth="1"/>
    <col min="229" max="236" width="10.25" style="35" customWidth="1"/>
    <col min="237" max="237" width="8.75" style="35"/>
    <col min="238" max="243" width="12.25" style="35" customWidth="1"/>
    <col min="244" max="249" width="9.125" style="35" bestFit="1" customWidth="1"/>
    <col min="250" max="480" width="8.75" style="35"/>
    <col min="481" max="481" width="4.25" style="35" customWidth="1"/>
    <col min="482" max="482" width="16.25" style="35" customWidth="1"/>
    <col min="483" max="484" width="10.875" style="35" customWidth="1"/>
    <col min="485" max="492" width="10.25" style="35" customWidth="1"/>
    <col min="493" max="493" width="8.75" style="35"/>
    <col min="494" max="499" width="12.25" style="35" customWidth="1"/>
    <col min="500" max="505" width="9.125" style="35" bestFit="1" customWidth="1"/>
    <col min="506" max="736" width="8.75" style="35"/>
    <col min="737" max="737" width="4.25" style="35" customWidth="1"/>
    <col min="738" max="738" width="16.25" style="35" customWidth="1"/>
    <col min="739" max="740" width="10.875" style="35" customWidth="1"/>
    <col min="741" max="748" width="10.25" style="35" customWidth="1"/>
    <col min="749" max="749" width="8.75" style="35"/>
    <col min="750" max="755" width="12.25" style="35" customWidth="1"/>
    <col min="756" max="761" width="9.125" style="35" bestFit="1" customWidth="1"/>
    <col min="762" max="992" width="8.75" style="35"/>
    <col min="993" max="993" width="4.25" style="35" customWidth="1"/>
    <col min="994" max="994" width="16.25" style="35" customWidth="1"/>
    <col min="995" max="996" width="10.875" style="35" customWidth="1"/>
    <col min="997" max="1004" width="10.25" style="35" customWidth="1"/>
    <col min="1005" max="1005" width="8.75" style="35"/>
    <col min="1006" max="1011" width="12.25" style="35" customWidth="1"/>
    <col min="1012" max="1017" width="9.125" style="35" bestFit="1" customWidth="1"/>
    <col min="1018" max="1248" width="8.75" style="35"/>
    <col min="1249" max="1249" width="4.25" style="35" customWidth="1"/>
    <col min="1250" max="1250" width="16.25" style="35" customWidth="1"/>
    <col min="1251" max="1252" width="10.875" style="35" customWidth="1"/>
    <col min="1253" max="1260" width="10.25" style="35" customWidth="1"/>
    <col min="1261" max="1261" width="8.75" style="35"/>
    <col min="1262" max="1267" width="12.25" style="35" customWidth="1"/>
    <col min="1268" max="1273" width="9.125" style="35" bestFit="1" customWidth="1"/>
    <col min="1274" max="1504" width="8.75" style="35"/>
    <col min="1505" max="1505" width="4.25" style="35" customWidth="1"/>
    <col min="1506" max="1506" width="16.25" style="35" customWidth="1"/>
    <col min="1507" max="1508" width="10.875" style="35" customWidth="1"/>
    <col min="1509" max="1516" width="10.25" style="35" customWidth="1"/>
    <col min="1517" max="1517" width="8.75" style="35"/>
    <col min="1518" max="1523" width="12.25" style="35" customWidth="1"/>
    <col min="1524" max="1529" width="9.125" style="35" bestFit="1" customWidth="1"/>
    <col min="1530" max="1760" width="8.75" style="35"/>
    <col min="1761" max="1761" width="4.25" style="35" customWidth="1"/>
    <col min="1762" max="1762" width="16.25" style="35" customWidth="1"/>
    <col min="1763" max="1764" width="10.875" style="35" customWidth="1"/>
    <col min="1765" max="1772" width="10.25" style="35" customWidth="1"/>
    <col min="1773" max="1773" width="8.75" style="35"/>
    <col min="1774" max="1779" width="12.25" style="35" customWidth="1"/>
    <col min="1780" max="1785" width="9.125" style="35" bestFit="1" customWidth="1"/>
    <col min="1786" max="2016" width="8.75" style="35"/>
    <col min="2017" max="2017" width="4.25" style="35" customWidth="1"/>
    <col min="2018" max="2018" width="16.25" style="35" customWidth="1"/>
    <col min="2019" max="2020" width="10.875" style="35" customWidth="1"/>
    <col min="2021" max="2028" width="10.25" style="35" customWidth="1"/>
    <col min="2029" max="2029" width="8.75" style="35"/>
    <col min="2030" max="2035" width="12.25" style="35" customWidth="1"/>
    <col min="2036" max="2041" width="9.125" style="35" bestFit="1" customWidth="1"/>
    <col min="2042" max="2272" width="8.75" style="35"/>
    <col min="2273" max="2273" width="4.25" style="35" customWidth="1"/>
    <col min="2274" max="2274" width="16.25" style="35" customWidth="1"/>
    <col min="2275" max="2276" width="10.875" style="35" customWidth="1"/>
    <col min="2277" max="2284" width="10.25" style="35" customWidth="1"/>
    <col min="2285" max="2285" width="8.75" style="35"/>
    <col min="2286" max="2291" width="12.25" style="35" customWidth="1"/>
    <col min="2292" max="2297" width="9.125" style="35" bestFit="1" customWidth="1"/>
    <col min="2298" max="2528" width="8.75" style="35"/>
    <col min="2529" max="2529" width="4.25" style="35" customWidth="1"/>
    <col min="2530" max="2530" width="16.25" style="35" customWidth="1"/>
    <col min="2531" max="2532" width="10.875" style="35" customWidth="1"/>
    <col min="2533" max="2540" width="10.25" style="35" customWidth="1"/>
    <col min="2541" max="2541" width="8.75" style="35"/>
    <col min="2542" max="2547" width="12.25" style="35" customWidth="1"/>
    <col min="2548" max="2553" width="9.125" style="35" bestFit="1" customWidth="1"/>
    <col min="2554" max="2784" width="8.75" style="35"/>
    <col min="2785" max="2785" width="4.25" style="35" customWidth="1"/>
    <col min="2786" max="2786" width="16.25" style="35" customWidth="1"/>
    <col min="2787" max="2788" width="10.875" style="35" customWidth="1"/>
    <col min="2789" max="2796" width="10.25" style="35" customWidth="1"/>
    <col min="2797" max="2797" width="8.75" style="35"/>
    <col min="2798" max="2803" width="12.25" style="35" customWidth="1"/>
    <col min="2804" max="2809" width="9.125" style="35" bestFit="1" customWidth="1"/>
    <col min="2810" max="3040" width="8.75" style="35"/>
    <col min="3041" max="3041" width="4.25" style="35" customWidth="1"/>
    <col min="3042" max="3042" width="16.25" style="35" customWidth="1"/>
    <col min="3043" max="3044" width="10.875" style="35" customWidth="1"/>
    <col min="3045" max="3052" width="10.25" style="35" customWidth="1"/>
    <col min="3053" max="3053" width="8.75" style="35"/>
    <col min="3054" max="3059" width="12.25" style="35" customWidth="1"/>
    <col min="3060" max="3065" width="9.125" style="35" bestFit="1" customWidth="1"/>
    <col min="3066" max="3296" width="8.75" style="35"/>
    <col min="3297" max="3297" width="4.25" style="35" customWidth="1"/>
    <col min="3298" max="3298" width="16.25" style="35" customWidth="1"/>
    <col min="3299" max="3300" width="10.875" style="35" customWidth="1"/>
    <col min="3301" max="3308" width="10.25" style="35" customWidth="1"/>
    <col min="3309" max="3309" width="8.75" style="35"/>
    <col min="3310" max="3315" width="12.25" style="35" customWidth="1"/>
    <col min="3316" max="3321" width="9.125" style="35" bestFit="1" customWidth="1"/>
    <col min="3322" max="3552" width="8.75" style="35"/>
    <col min="3553" max="3553" width="4.25" style="35" customWidth="1"/>
    <col min="3554" max="3554" width="16.25" style="35" customWidth="1"/>
    <col min="3555" max="3556" width="10.875" style="35" customWidth="1"/>
    <col min="3557" max="3564" width="10.25" style="35" customWidth="1"/>
    <col min="3565" max="3565" width="8.75" style="35"/>
    <col min="3566" max="3571" width="12.25" style="35" customWidth="1"/>
    <col min="3572" max="3577" width="9.125" style="35" bestFit="1" customWidth="1"/>
    <col min="3578" max="3808" width="8.75" style="35"/>
    <col min="3809" max="3809" width="4.25" style="35" customWidth="1"/>
    <col min="3810" max="3810" width="16.25" style="35" customWidth="1"/>
    <col min="3811" max="3812" width="10.875" style="35" customWidth="1"/>
    <col min="3813" max="3820" width="10.25" style="35" customWidth="1"/>
    <col min="3821" max="3821" width="8.75" style="35"/>
    <col min="3822" max="3827" width="12.25" style="35" customWidth="1"/>
    <col min="3828" max="3833" width="9.125" style="35" bestFit="1" customWidth="1"/>
    <col min="3834" max="4064" width="8.75" style="35"/>
    <col min="4065" max="4065" width="4.25" style="35" customWidth="1"/>
    <col min="4066" max="4066" width="16.25" style="35" customWidth="1"/>
    <col min="4067" max="4068" width="10.875" style="35" customWidth="1"/>
    <col min="4069" max="4076" width="10.25" style="35" customWidth="1"/>
    <col min="4077" max="4077" width="8.75" style="35"/>
    <col min="4078" max="4083" width="12.25" style="35" customWidth="1"/>
    <col min="4084" max="4089" width="9.125" style="35" bestFit="1" customWidth="1"/>
    <col min="4090" max="4320" width="8.75" style="35"/>
    <col min="4321" max="4321" width="4.25" style="35" customWidth="1"/>
    <col min="4322" max="4322" width="16.25" style="35" customWidth="1"/>
    <col min="4323" max="4324" width="10.875" style="35" customWidth="1"/>
    <col min="4325" max="4332" width="10.25" style="35" customWidth="1"/>
    <col min="4333" max="4333" width="8.75" style="35"/>
    <col min="4334" max="4339" width="12.25" style="35" customWidth="1"/>
    <col min="4340" max="4345" width="9.125" style="35" bestFit="1" customWidth="1"/>
    <col min="4346" max="4576" width="8.75" style="35"/>
    <col min="4577" max="4577" width="4.25" style="35" customWidth="1"/>
    <col min="4578" max="4578" width="16.25" style="35" customWidth="1"/>
    <col min="4579" max="4580" width="10.875" style="35" customWidth="1"/>
    <col min="4581" max="4588" width="10.25" style="35" customWidth="1"/>
    <col min="4589" max="4589" width="8.75" style="35"/>
    <col min="4590" max="4595" width="12.25" style="35" customWidth="1"/>
    <col min="4596" max="4601" width="9.125" style="35" bestFit="1" customWidth="1"/>
    <col min="4602" max="4832" width="8.75" style="35"/>
    <col min="4833" max="4833" width="4.25" style="35" customWidth="1"/>
    <col min="4834" max="4834" width="16.25" style="35" customWidth="1"/>
    <col min="4835" max="4836" width="10.875" style="35" customWidth="1"/>
    <col min="4837" max="4844" width="10.25" style="35" customWidth="1"/>
    <col min="4845" max="4845" width="8.75" style="35"/>
    <col min="4846" max="4851" width="12.25" style="35" customWidth="1"/>
    <col min="4852" max="4857" width="9.125" style="35" bestFit="1" customWidth="1"/>
    <col min="4858" max="5088" width="8.75" style="35"/>
    <col min="5089" max="5089" width="4.25" style="35" customWidth="1"/>
    <col min="5090" max="5090" width="16.25" style="35" customWidth="1"/>
    <col min="5091" max="5092" width="10.875" style="35" customWidth="1"/>
    <col min="5093" max="5100" width="10.25" style="35" customWidth="1"/>
    <col min="5101" max="5101" width="8.75" style="35"/>
    <col min="5102" max="5107" width="12.25" style="35" customWidth="1"/>
    <col min="5108" max="5113" width="9.125" style="35" bestFit="1" customWidth="1"/>
    <col min="5114" max="5344" width="8.75" style="35"/>
    <col min="5345" max="5345" width="4.25" style="35" customWidth="1"/>
    <col min="5346" max="5346" width="16.25" style="35" customWidth="1"/>
    <col min="5347" max="5348" width="10.875" style="35" customWidth="1"/>
    <col min="5349" max="5356" width="10.25" style="35" customWidth="1"/>
    <col min="5357" max="5357" width="8.75" style="35"/>
    <col min="5358" max="5363" width="12.25" style="35" customWidth="1"/>
    <col min="5364" max="5369" width="9.125" style="35" bestFit="1" customWidth="1"/>
    <col min="5370" max="5600" width="8.75" style="35"/>
    <col min="5601" max="5601" width="4.25" style="35" customWidth="1"/>
    <col min="5602" max="5602" width="16.25" style="35" customWidth="1"/>
    <col min="5603" max="5604" width="10.875" style="35" customWidth="1"/>
    <col min="5605" max="5612" width="10.25" style="35" customWidth="1"/>
    <col min="5613" max="5613" width="8.75" style="35"/>
    <col min="5614" max="5619" width="12.25" style="35" customWidth="1"/>
    <col min="5620" max="5625" width="9.125" style="35" bestFit="1" customWidth="1"/>
    <col min="5626" max="5856" width="8.75" style="35"/>
    <col min="5857" max="5857" width="4.25" style="35" customWidth="1"/>
    <col min="5858" max="5858" width="16.25" style="35" customWidth="1"/>
    <col min="5859" max="5860" width="10.875" style="35" customWidth="1"/>
    <col min="5861" max="5868" width="10.25" style="35" customWidth="1"/>
    <col min="5869" max="5869" width="8.75" style="35"/>
    <col min="5870" max="5875" width="12.25" style="35" customWidth="1"/>
    <col min="5876" max="5881" width="9.125" style="35" bestFit="1" customWidth="1"/>
    <col min="5882" max="6112" width="8.75" style="35"/>
    <col min="6113" max="6113" width="4.25" style="35" customWidth="1"/>
    <col min="6114" max="6114" width="16.25" style="35" customWidth="1"/>
    <col min="6115" max="6116" width="10.875" style="35" customWidth="1"/>
    <col min="6117" max="6124" width="10.25" style="35" customWidth="1"/>
    <col min="6125" max="6125" width="8.75" style="35"/>
    <col min="6126" max="6131" width="12.25" style="35" customWidth="1"/>
    <col min="6132" max="6137" width="9.125" style="35" bestFit="1" customWidth="1"/>
    <col min="6138" max="6368" width="8.75" style="35"/>
    <col min="6369" max="6369" width="4.25" style="35" customWidth="1"/>
    <col min="6370" max="6370" width="16.25" style="35" customWidth="1"/>
    <col min="6371" max="6372" width="10.875" style="35" customWidth="1"/>
    <col min="6373" max="6380" width="10.25" style="35" customWidth="1"/>
    <col min="6381" max="6381" width="8.75" style="35"/>
    <col min="6382" max="6387" width="12.25" style="35" customWidth="1"/>
    <col min="6388" max="6393" width="9.125" style="35" bestFit="1" customWidth="1"/>
    <col min="6394" max="6624" width="8.75" style="35"/>
    <col min="6625" max="6625" width="4.25" style="35" customWidth="1"/>
    <col min="6626" max="6626" width="16.25" style="35" customWidth="1"/>
    <col min="6627" max="6628" width="10.875" style="35" customWidth="1"/>
    <col min="6629" max="6636" width="10.25" style="35" customWidth="1"/>
    <col min="6637" max="6637" width="8.75" style="35"/>
    <col min="6638" max="6643" width="12.25" style="35" customWidth="1"/>
    <col min="6644" max="6649" width="9.125" style="35" bestFit="1" customWidth="1"/>
    <col min="6650" max="6880" width="8.75" style="35"/>
    <col min="6881" max="6881" width="4.25" style="35" customWidth="1"/>
    <col min="6882" max="6882" width="16.25" style="35" customWidth="1"/>
    <col min="6883" max="6884" width="10.875" style="35" customWidth="1"/>
    <col min="6885" max="6892" width="10.25" style="35" customWidth="1"/>
    <col min="6893" max="6893" width="8.75" style="35"/>
    <col min="6894" max="6899" width="12.25" style="35" customWidth="1"/>
    <col min="6900" max="6905" width="9.125" style="35" bestFit="1" customWidth="1"/>
    <col min="6906" max="7136" width="8.75" style="35"/>
    <col min="7137" max="7137" width="4.25" style="35" customWidth="1"/>
    <col min="7138" max="7138" width="16.25" style="35" customWidth="1"/>
    <col min="7139" max="7140" width="10.875" style="35" customWidth="1"/>
    <col min="7141" max="7148" width="10.25" style="35" customWidth="1"/>
    <col min="7149" max="7149" width="8.75" style="35"/>
    <col min="7150" max="7155" width="12.25" style="35" customWidth="1"/>
    <col min="7156" max="7161" width="9.125" style="35" bestFit="1" customWidth="1"/>
    <col min="7162" max="7392" width="8.75" style="35"/>
    <col min="7393" max="7393" width="4.25" style="35" customWidth="1"/>
    <col min="7394" max="7394" width="16.25" style="35" customWidth="1"/>
    <col min="7395" max="7396" width="10.875" style="35" customWidth="1"/>
    <col min="7397" max="7404" width="10.25" style="35" customWidth="1"/>
    <col min="7405" max="7405" width="8.75" style="35"/>
    <col min="7406" max="7411" width="12.25" style="35" customWidth="1"/>
    <col min="7412" max="7417" width="9.125" style="35" bestFit="1" customWidth="1"/>
    <col min="7418" max="7648" width="8.75" style="35"/>
    <col min="7649" max="7649" width="4.25" style="35" customWidth="1"/>
    <col min="7650" max="7650" width="16.25" style="35" customWidth="1"/>
    <col min="7651" max="7652" width="10.875" style="35" customWidth="1"/>
    <col min="7653" max="7660" width="10.25" style="35" customWidth="1"/>
    <col min="7661" max="7661" width="8.75" style="35"/>
    <col min="7662" max="7667" width="12.25" style="35" customWidth="1"/>
    <col min="7668" max="7673" width="9.125" style="35" bestFit="1" customWidth="1"/>
    <col min="7674" max="7904" width="8.75" style="35"/>
    <col min="7905" max="7905" width="4.25" style="35" customWidth="1"/>
    <col min="7906" max="7906" width="16.25" style="35" customWidth="1"/>
    <col min="7907" max="7908" width="10.875" style="35" customWidth="1"/>
    <col min="7909" max="7916" width="10.25" style="35" customWidth="1"/>
    <col min="7917" max="7917" width="8.75" style="35"/>
    <col min="7918" max="7923" width="12.25" style="35" customWidth="1"/>
    <col min="7924" max="7929" width="9.125" style="35" bestFit="1" customWidth="1"/>
    <col min="7930" max="8160" width="8.75" style="35"/>
    <col min="8161" max="8161" width="4.25" style="35" customWidth="1"/>
    <col min="8162" max="8162" width="16.25" style="35" customWidth="1"/>
    <col min="8163" max="8164" width="10.875" style="35" customWidth="1"/>
    <col min="8165" max="8172" width="10.25" style="35" customWidth="1"/>
    <col min="8173" max="8173" width="8.75" style="35"/>
    <col min="8174" max="8179" width="12.25" style="35" customWidth="1"/>
    <col min="8180" max="8185" width="9.125" style="35" bestFit="1" customWidth="1"/>
    <col min="8186" max="8416" width="8.75" style="35"/>
    <col min="8417" max="8417" width="4.25" style="35" customWidth="1"/>
    <col min="8418" max="8418" width="16.25" style="35" customWidth="1"/>
    <col min="8419" max="8420" width="10.875" style="35" customWidth="1"/>
    <col min="8421" max="8428" width="10.25" style="35" customWidth="1"/>
    <col min="8429" max="8429" width="8.75" style="35"/>
    <col min="8430" max="8435" width="12.25" style="35" customWidth="1"/>
    <col min="8436" max="8441" width="9.125" style="35" bestFit="1" customWidth="1"/>
    <col min="8442" max="8672" width="8.75" style="35"/>
    <col min="8673" max="8673" width="4.25" style="35" customWidth="1"/>
    <col min="8674" max="8674" width="16.25" style="35" customWidth="1"/>
    <col min="8675" max="8676" width="10.875" style="35" customWidth="1"/>
    <col min="8677" max="8684" width="10.25" style="35" customWidth="1"/>
    <col min="8685" max="8685" width="8.75" style="35"/>
    <col min="8686" max="8691" width="12.25" style="35" customWidth="1"/>
    <col min="8692" max="8697" width="9.125" style="35" bestFit="1" customWidth="1"/>
    <col min="8698" max="8928" width="8.75" style="35"/>
    <col min="8929" max="8929" width="4.25" style="35" customWidth="1"/>
    <col min="8930" max="8930" width="16.25" style="35" customWidth="1"/>
    <col min="8931" max="8932" width="10.875" style="35" customWidth="1"/>
    <col min="8933" max="8940" width="10.25" style="35" customWidth="1"/>
    <col min="8941" max="8941" width="8.75" style="35"/>
    <col min="8942" max="8947" width="12.25" style="35" customWidth="1"/>
    <col min="8948" max="8953" width="9.125" style="35" bestFit="1" customWidth="1"/>
    <col min="8954" max="9184" width="8.75" style="35"/>
    <col min="9185" max="9185" width="4.25" style="35" customWidth="1"/>
    <col min="9186" max="9186" width="16.25" style="35" customWidth="1"/>
    <col min="9187" max="9188" width="10.875" style="35" customWidth="1"/>
    <col min="9189" max="9196" width="10.25" style="35" customWidth="1"/>
    <col min="9197" max="9197" width="8.75" style="35"/>
    <col min="9198" max="9203" width="12.25" style="35" customWidth="1"/>
    <col min="9204" max="9209" width="9.125" style="35" bestFit="1" customWidth="1"/>
    <col min="9210" max="9440" width="8.75" style="35"/>
    <col min="9441" max="9441" width="4.25" style="35" customWidth="1"/>
    <col min="9442" max="9442" width="16.25" style="35" customWidth="1"/>
    <col min="9443" max="9444" width="10.875" style="35" customWidth="1"/>
    <col min="9445" max="9452" width="10.25" style="35" customWidth="1"/>
    <col min="9453" max="9453" width="8.75" style="35"/>
    <col min="9454" max="9459" width="12.25" style="35" customWidth="1"/>
    <col min="9460" max="9465" width="9.125" style="35" bestFit="1" customWidth="1"/>
    <col min="9466" max="9696" width="8.75" style="35"/>
    <col min="9697" max="9697" width="4.25" style="35" customWidth="1"/>
    <col min="9698" max="9698" width="16.25" style="35" customWidth="1"/>
    <col min="9699" max="9700" width="10.875" style="35" customWidth="1"/>
    <col min="9701" max="9708" width="10.25" style="35" customWidth="1"/>
    <col min="9709" max="9709" width="8.75" style="35"/>
    <col min="9710" max="9715" width="12.25" style="35" customWidth="1"/>
    <col min="9716" max="9721" width="9.125" style="35" bestFit="1" customWidth="1"/>
    <col min="9722" max="9952" width="8.75" style="35"/>
    <col min="9953" max="9953" width="4.25" style="35" customWidth="1"/>
    <col min="9954" max="9954" width="16.25" style="35" customWidth="1"/>
    <col min="9955" max="9956" width="10.875" style="35" customWidth="1"/>
    <col min="9957" max="9964" width="10.25" style="35" customWidth="1"/>
    <col min="9965" max="9965" width="8.75" style="35"/>
    <col min="9966" max="9971" width="12.25" style="35" customWidth="1"/>
    <col min="9972" max="9977" width="9.125" style="35" bestFit="1" customWidth="1"/>
    <col min="9978" max="10208" width="8.75" style="35"/>
    <col min="10209" max="10209" width="4.25" style="35" customWidth="1"/>
    <col min="10210" max="10210" width="16.25" style="35" customWidth="1"/>
    <col min="10211" max="10212" width="10.875" style="35" customWidth="1"/>
    <col min="10213" max="10220" width="10.25" style="35" customWidth="1"/>
    <col min="10221" max="10221" width="8.75" style="35"/>
    <col min="10222" max="10227" width="12.25" style="35" customWidth="1"/>
    <col min="10228" max="10233" width="9.125" style="35" bestFit="1" customWidth="1"/>
    <col min="10234" max="10464" width="8.75" style="35"/>
    <col min="10465" max="10465" width="4.25" style="35" customWidth="1"/>
    <col min="10466" max="10466" width="16.25" style="35" customWidth="1"/>
    <col min="10467" max="10468" width="10.875" style="35" customWidth="1"/>
    <col min="10469" max="10476" width="10.25" style="35" customWidth="1"/>
    <col min="10477" max="10477" width="8.75" style="35"/>
    <col min="10478" max="10483" width="12.25" style="35" customWidth="1"/>
    <col min="10484" max="10489" width="9.125" style="35" bestFit="1" customWidth="1"/>
    <col min="10490" max="10720" width="8.75" style="35"/>
    <col min="10721" max="10721" width="4.25" style="35" customWidth="1"/>
    <col min="10722" max="10722" width="16.25" style="35" customWidth="1"/>
    <col min="10723" max="10724" width="10.875" style="35" customWidth="1"/>
    <col min="10725" max="10732" width="10.25" style="35" customWidth="1"/>
    <col min="10733" max="10733" width="8.75" style="35"/>
    <col min="10734" max="10739" width="12.25" style="35" customWidth="1"/>
    <col min="10740" max="10745" width="9.125" style="35" bestFit="1" customWidth="1"/>
    <col min="10746" max="10976" width="8.75" style="35"/>
    <col min="10977" max="10977" width="4.25" style="35" customWidth="1"/>
    <col min="10978" max="10978" width="16.25" style="35" customWidth="1"/>
    <col min="10979" max="10980" width="10.875" style="35" customWidth="1"/>
    <col min="10981" max="10988" width="10.25" style="35" customWidth="1"/>
    <col min="10989" max="10989" width="8.75" style="35"/>
    <col min="10990" max="10995" width="12.25" style="35" customWidth="1"/>
    <col min="10996" max="11001" width="9.125" style="35" bestFit="1" customWidth="1"/>
    <col min="11002" max="11232" width="8.75" style="35"/>
    <col min="11233" max="11233" width="4.25" style="35" customWidth="1"/>
    <col min="11234" max="11234" width="16.25" style="35" customWidth="1"/>
    <col min="11235" max="11236" width="10.875" style="35" customWidth="1"/>
    <col min="11237" max="11244" width="10.25" style="35" customWidth="1"/>
    <col min="11245" max="11245" width="8.75" style="35"/>
    <col min="11246" max="11251" width="12.25" style="35" customWidth="1"/>
    <col min="11252" max="11257" width="9.125" style="35" bestFit="1" customWidth="1"/>
    <col min="11258" max="11488" width="8.75" style="35"/>
    <col min="11489" max="11489" width="4.25" style="35" customWidth="1"/>
    <col min="11490" max="11490" width="16.25" style="35" customWidth="1"/>
    <col min="11491" max="11492" width="10.875" style="35" customWidth="1"/>
    <col min="11493" max="11500" width="10.25" style="35" customWidth="1"/>
    <col min="11501" max="11501" width="8.75" style="35"/>
    <col min="11502" max="11507" width="12.25" style="35" customWidth="1"/>
    <col min="11508" max="11513" width="9.125" style="35" bestFit="1" customWidth="1"/>
    <col min="11514" max="11744" width="8.75" style="35"/>
    <col min="11745" max="11745" width="4.25" style="35" customWidth="1"/>
    <col min="11746" max="11746" width="16.25" style="35" customWidth="1"/>
    <col min="11747" max="11748" width="10.875" style="35" customWidth="1"/>
    <col min="11749" max="11756" width="10.25" style="35" customWidth="1"/>
    <col min="11757" max="11757" width="8.75" style="35"/>
    <col min="11758" max="11763" width="12.25" style="35" customWidth="1"/>
    <col min="11764" max="11769" width="9.125" style="35" bestFit="1" customWidth="1"/>
    <col min="11770" max="12000" width="8.75" style="35"/>
    <col min="12001" max="12001" width="4.25" style="35" customWidth="1"/>
    <col min="12002" max="12002" width="16.25" style="35" customWidth="1"/>
    <col min="12003" max="12004" width="10.875" style="35" customWidth="1"/>
    <col min="12005" max="12012" width="10.25" style="35" customWidth="1"/>
    <col min="12013" max="12013" width="8.75" style="35"/>
    <col min="12014" max="12019" width="12.25" style="35" customWidth="1"/>
    <col min="12020" max="12025" width="9.125" style="35" bestFit="1" customWidth="1"/>
    <col min="12026" max="12256" width="8.75" style="35"/>
    <col min="12257" max="12257" width="4.25" style="35" customWidth="1"/>
    <col min="12258" max="12258" width="16.25" style="35" customWidth="1"/>
    <col min="12259" max="12260" width="10.875" style="35" customWidth="1"/>
    <col min="12261" max="12268" width="10.25" style="35" customWidth="1"/>
    <col min="12269" max="12269" width="8.75" style="35"/>
    <col min="12270" max="12275" width="12.25" style="35" customWidth="1"/>
    <col min="12276" max="12281" width="9.125" style="35" bestFit="1" customWidth="1"/>
    <col min="12282" max="12512" width="8.75" style="35"/>
    <col min="12513" max="12513" width="4.25" style="35" customWidth="1"/>
    <col min="12514" max="12514" width="16.25" style="35" customWidth="1"/>
    <col min="12515" max="12516" width="10.875" style="35" customWidth="1"/>
    <col min="12517" max="12524" width="10.25" style="35" customWidth="1"/>
    <col min="12525" max="12525" width="8.75" style="35"/>
    <col min="12526" max="12531" width="12.25" style="35" customWidth="1"/>
    <col min="12532" max="12537" width="9.125" style="35" bestFit="1" customWidth="1"/>
    <col min="12538" max="12768" width="8.75" style="35"/>
    <col min="12769" max="12769" width="4.25" style="35" customWidth="1"/>
    <col min="12770" max="12770" width="16.25" style="35" customWidth="1"/>
    <col min="12771" max="12772" width="10.875" style="35" customWidth="1"/>
    <col min="12773" max="12780" width="10.25" style="35" customWidth="1"/>
    <col min="12781" max="12781" width="8.75" style="35"/>
    <col min="12782" max="12787" width="12.25" style="35" customWidth="1"/>
    <col min="12788" max="12793" width="9.125" style="35" bestFit="1" customWidth="1"/>
    <col min="12794" max="13024" width="8.75" style="35"/>
    <col min="13025" max="13025" width="4.25" style="35" customWidth="1"/>
    <col min="13026" max="13026" width="16.25" style="35" customWidth="1"/>
    <col min="13027" max="13028" width="10.875" style="35" customWidth="1"/>
    <col min="13029" max="13036" width="10.25" style="35" customWidth="1"/>
    <col min="13037" max="13037" width="8.75" style="35"/>
    <col min="13038" max="13043" width="12.25" style="35" customWidth="1"/>
    <col min="13044" max="13049" width="9.125" style="35" bestFit="1" customWidth="1"/>
    <col min="13050" max="13280" width="8.75" style="35"/>
    <col min="13281" max="13281" width="4.25" style="35" customWidth="1"/>
    <col min="13282" max="13282" width="16.25" style="35" customWidth="1"/>
    <col min="13283" max="13284" width="10.875" style="35" customWidth="1"/>
    <col min="13285" max="13292" width="10.25" style="35" customWidth="1"/>
    <col min="13293" max="13293" width="8.75" style="35"/>
    <col min="13294" max="13299" width="12.25" style="35" customWidth="1"/>
    <col min="13300" max="13305" width="9.125" style="35" bestFit="1" customWidth="1"/>
    <col min="13306" max="13536" width="8.75" style="35"/>
    <col min="13537" max="13537" width="4.25" style="35" customWidth="1"/>
    <col min="13538" max="13538" width="16.25" style="35" customWidth="1"/>
    <col min="13539" max="13540" width="10.875" style="35" customWidth="1"/>
    <col min="13541" max="13548" width="10.25" style="35" customWidth="1"/>
    <col min="13549" max="13549" width="8.75" style="35"/>
    <col min="13550" max="13555" width="12.25" style="35" customWidth="1"/>
    <col min="13556" max="13561" width="9.125" style="35" bestFit="1" customWidth="1"/>
    <col min="13562" max="13792" width="8.75" style="35"/>
    <col min="13793" max="13793" width="4.25" style="35" customWidth="1"/>
    <col min="13794" max="13794" width="16.25" style="35" customWidth="1"/>
    <col min="13795" max="13796" width="10.875" style="35" customWidth="1"/>
    <col min="13797" max="13804" width="10.25" style="35" customWidth="1"/>
    <col min="13805" max="13805" width="8.75" style="35"/>
    <col min="13806" max="13811" width="12.25" style="35" customWidth="1"/>
    <col min="13812" max="13817" width="9.125" style="35" bestFit="1" customWidth="1"/>
    <col min="13818" max="14048" width="8.75" style="35"/>
    <col min="14049" max="14049" width="4.25" style="35" customWidth="1"/>
    <col min="14050" max="14050" width="16.25" style="35" customWidth="1"/>
    <col min="14051" max="14052" width="10.875" style="35" customWidth="1"/>
    <col min="14053" max="14060" width="10.25" style="35" customWidth="1"/>
    <col min="14061" max="14061" width="8.75" style="35"/>
    <col min="14062" max="14067" width="12.25" style="35" customWidth="1"/>
    <col min="14068" max="14073" width="9.125" style="35" bestFit="1" customWidth="1"/>
    <col min="14074" max="14304" width="8.75" style="35"/>
    <col min="14305" max="14305" width="4.25" style="35" customWidth="1"/>
    <col min="14306" max="14306" width="16.25" style="35" customWidth="1"/>
    <col min="14307" max="14308" width="10.875" style="35" customWidth="1"/>
    <col min="14309" max="14316" width="10.25" style="35" customWidth="1"/>
    <col min="14317" max="14317" width="8.75" style="35"/>
    <col min="14318" max="14323" width="12.25" style="35" customWidth="1"/>
    <col min="14324" max="14329" width="9.125" style="35" bestFit="1" customWidth="1"/>
    <col min="14330" max="14560" width="8.75" style="35"/>
    <col min="14561" max="14561" width="4.25" style="35" customWidth="1"/>
    <col min="14562" max="14562" width="16.25" style="35" customWidth="1"/>
    <col min="14563" max="14564" width="10.875" style="35" customWidth="1"/>
    <col min="14565" max="14572" width="10.25" style="35" customWidth="1"/>
    <col min="14573" max="14573" width="8.75" style="35"/>
    <col min="14574" max="14579" width="12.25" style="35" customWidth="1"/>
    <col min="14580" max="14585" width="9.125" style="35" bestFit="1" customWidth="1"/>
    <col min="14586" max="14816" width="8.75" style="35"/>
    <col min="14817" max="14817" width="4.25" style="35" customWidth="1"/>
    <col min="14818" max="14818" width="16.25" style="35" customWidth="1"/>
    <col min="14819" max="14820" width="10.875" style="35" customWidth="1"/>
    <col min="14821" max="14828" width="10.25" style="35" customWidth="1"/>
    <col min="14829" max="14829" width="8.75" style="35"/>
    <col min="14830" max="14835" width="12.25" style="35" customWidth="1"/>
    <col min="14836" max="14841" width="9.125" style="35" bestFit="1" customWidth="1"/>
    <col min="14842" max="15072" width="8.75" style="35"/>
    <col min="15073" max="15073" width="4.25" style="35" customWidth="1"/>
    <col min="15074" max="15074" width="16.25" style="35" customWidth="1"/>
    <col min="15075" max="15076" width="10.875" style="35" customWidth="1"/>
    <col min="15077" max="15084" width="10.25" style="35" customWidth="1"/>
    <col min="15085" max="15085" width="8.75" style="35"/>
    <col min="15086" max="15091" width="12.25" style="35" customWidth="1"/>
    <col min="15092" max="15097" width="9.125" style="35" bestFit="1" customWidth="1"/>
    <col min="15098" max="15328" width="8.75" style="35"/>
    <col min="15329" max="15329" width="4.25" style="35" customWidth="1"/>
    <col min="15330" max="15330" width="16.25" style="35" customWidth="1"/>
    <col min="15331" max="15332" width="10.875" style="35" customWidth="1"/>
    <col min="15333" max="15340" width="10.25" style="35" customWidth="1"/>
    <col min="15341" max="15341" width="8.75" style="35"/>
    <col min="15342" max="15347" width="12.25" style="35" customWidth="1"/>
    <col min="15348" max="15353" width="9.125" style="35" bestFit="1" customWidth="1"/>
    <col min="15354" max="15584" width="8.75" style="35"/>
    <col min="15585" max="15585" width="4.25" style="35" customWidth="1"/>
    <col min="15586" max="15586" width="16.25" style="35" customWidth="1"/>
    <col min="15587" max="15588" width="10.875" style="35" customWidth="1"/>
    <col min="15589" max="15596" width="10.25" style="35" customWidth="1"/>
    <col min="15597" max="15597" width="8.75" style="35"/>
    <col min="15598" max="15603" width="12.25" style="35" customWidth="1"/>
    <col min="15604" max="15609" width="9.125" style="35" bestFit="1" customWidth="1"/>
    <col min="15610" max="15840" width="8.75" style="35"/>
    <col min="15841" max="15841" width="4.25" style="35" customWidth="1"/>
    <col min="15842" max="15842" width="16.25" style="35" customWidth="1"/>
    <col min="15843" max="15844" width="10.875" style="35" customWidth="1"/>
    <col min="15845" max="15852" width="10.25" style="35" customWidth="1"/>
    <col min="15853" max="15853" width="8.75" style="35"/>
    <col min="15854" max="15859" width="12.25" style="35" customWidth="1"/>
    <col min="15860" max="15865" width="9.125" style="35" bestFit="1" customWidth="1"/>
    <col min="15866" max="16096" width="8.75" style="35"/>
    <col min="16097" max="16097" width="4.25" style="35" customWidth="1"/>
    <col min="16098" max="16098" width="16.25" style="35" customWidth="1"/>
    <col min="16099" max="16100" width="10.875" style="35" customWidth="1"/>
    <col min="16101" max="16108" width="10.25" style="35" customWidth="1"/>
    <col min="16109" max="16109" width="8.75" style="35"/>
    <col min="16110" max="16115" width="12.25" style="35" customWidth="1"/>
    <col min="16116" max="16121" width="9.125" style="35" bestFit="1" customWidth="1"/>
    <col min="16122" max="16384" width="8.75" style="35"/>
  </cols>
  <sheetData>
    <row r="1" spans="1:21" ht="18.75">
      <c r="A1" s="373" t="s">
        <v>923</v>
      </c>
      <c r="B1" s="373"/>
      <c r="C1" s="373"/>
      <c r="D1" s="373"/>
      <c r="E1" s="342"/>
      <c r="F1" s="342"/>
      <c r="G1" s="373" t="s">
        <v>924</v>
      </c>
      <c r="H1" s="373"/>
      <c r="I1" s="373"/>
      <c r="J1" s="373"/>
      <c r="K1" s="373"/>
      <c r="L1" s="373"/>
    </row>
    <row r="2" spans="1:21" ht="18.75">
      <c r="A2" s="373" t="s">
        <v>926</v>
      </c>
      <c r="B2" s="373"/>
      <c r="C2" s="373"/>
      <c r="D2" s="373"/>
      <c r="E2" s="342"/>
      <c r="F2" s="342"/>
      <c r="G2" s="373" t="s">
        <v>925</v>
      </c>
      <c r="H2" s="373"/>
      <c r="I2" s="373"/>
      <c r="J2" s="373"/>
      <c r="K2" s="373"/>
      <c r="L2" s="373"/>
    </row>
    <row r="4" spans="1:21" ht="23.1" customHeight="1">
      <c r="A4" s="380" t="s">
        <v>217</v>
      </c>
      <c r="B4" s="380"/>
      <c r="C4" s="380"/>
      <c r="D4" s="380"/>
      <c r="E4" s="380"/>
      <c r="F4" s="380"/>
      <c r="G4" s="380"/>
      <c r="H4" s="380"/>
      <c r="I4" s="380"/>
      <c r="J4" s="380"/>
      <c r="K4" s="380"/>
      <c r="L4" s="380"/>
      <c r="M4" s="40"/>
      <c r="N4" s="40"/>
    </row>
    <row r="5" spans="1:21" ht="23.1" customHeight="1">
      <c r="A5" s="382" t="s">
        <v>218</v>
      </c>
      <c r="B5" s="382"/>
      <c r="C5" s="382"/>
      <c r="D5" s="382"/>
      <c r="E5" s="382"/>
      <c r="F5" s="382"/>
      <c r="G5" s="382"/>
      <c r="H5" s="382"/>
      <c r="I5" s="382"/>
      <c r="J5" s="382"/>
      <c r="K5" s="382"/>
      <c r="L5" s="382"/>
      <c r="M5" s="39"/>
    </row>
    <row r="6" spans="1:21" ht="23.1" customHeight="1">
      <c r="A6" s="388" t="s">
        <v>928</v>
      </c>
      <c r="B6" s="388"/>
      <c r="C6" s="388"/>
      <c r="D6" s="388"/>
      <c r="E6" s="388"/>
      <c r="F6" s="388"/>
      <c r="G6" s="388"/>
      <c r="H6" s="388"/>
      <c r="I6" s="388"/>
      <c r="J6" s="388"/>
      <c r="K6" s="388"/>
      <c r="L6" s="388"/>
      <c r="M6" s="38"/>
      <c r="N6" s="38"/>
      <c r="O6" s="38"/>
      <c r="P6" s="38"/>
      <c r="Q6" s="38"/>
      <c r="R6" s="38"/>
      <c r="S6" s="38"/>
      <c r="T6" s="38"/>
      <c r="U6" s="38"/>
    </row>
    <row r="7" spans="1:21" ht="15.6" customHeight="1">
      <c r="J7" s="385" t="s">
        <v>155</v>
      </c>
      <c r="K7" s="385"/>
      <c r="L7" s="385"/>
    </row>
    <row r="8" spans="1:21" s="74" customFormat="1" ht="27.75" customHeight="1">
      <c r="A8" s="390" t="s">
        <v>39</v>
      </c>
      <c r="B8" s="390" t="s">
        <v>91</v>
      </c>
      <c r="C8" s="391" t="s">
        <v>105</v>
      </c>
      <c r="D8" s="391" t="s">
        <v>106</v>
      </c>
      <c r="E8" s="391"/>
      <c r="F8" s="391"/>
      <c r="G8" s="391" t="s">
        <v>107</v>
      </c>
      <c r="H8" s="391"/>
      <c r="I8" s="391"/>
      <c r="J8" s="390" t="s">
        <v>108</v>
      </c>
      <c r="K8" s="390"/>
      <c r="L8" s="390"/>
    </row>
    <row r="9" spans="1:21" s="74" customFormat="1" ht="28.5" customHeight="1">
      <c r="A9" s="390"/>
      <c r="B9" s="390"/>
      <c r="C9" s="391"/>
      <c r="D9" s="41" t="s">
        <v>109</v>
      </c>
      <c r="E9" s="41" t="s">
        <v>110</v>
      </c>
      <c r="F9" s="41" t="s">
        <v>111</v>
      </c>
      <c r="G9" s="41" t="s">
        <v>109</v>
      </c>
      <c r="H9" s="41" t="s">
        <v>110</v>
      </c>
      <c r="I9" s="41" t="s">
        <v>111</v>
      </c>
      <c r="J9" s="42" t="s">
        <v>109</v>
      </c>
      <c r="K9" s="42" t="s">
        <v>110</v>
      </c>
      <c r="L9" s="42" t="s">
        <v>111</v>
      </c>
    </row>
    <row r="10" spans="1:21" s="67" customFormat="1" ht="24" customHeight="1">
      <c r="A10" s="70">
        <v>1</v>
      </c>
      <c r="B10" s="71" t="s">
        <v>93</v>
      </c>
      <c r="C10" s="72">
        <v>122500</v>
      </c>
      <c r="D10" s="72">
        <f>SUM(E10:F10)</f>
        <v>115353</v>
      </c>
      <c r="E10" s="72">
        <v>56135</v>
      </c>
      <c r="F10" s="72">
        <v>59218</v>
      </c>
      <c r="G10" s="72">
        <f>SUM(H10:I10)</f>
        <v>423376</v>
      </c>
      <c r="H10" s="72">
        <v>334591</v>
      </c>
      <c r="I10" s="72">
        <v>88785</v>
      </c>
      <c r="J10" s="71">
        <f t="shared" ref="J10:J22" si="0">SUM(K10:L10)</f>
        <v>538729</v>
      </c>
      <c r="K10" s="71">
        <f t="shared" ref="K10:L22" si="1">+E10+H10</f>
        <v>390726</v>
      </c>
      <c r="L10" s="71">
        <f t="shared" si="1"/>
        <v>148003</v>
      </c>
    </row>
    <row r="11" spans="1:21" s="67" customFormat="1" ht="24" customHeight="1">
      <c r="A11" s="70">
        <f t="shared" ref="A11:A22" si="2">+A10+1</f>
        <v>2</v>
      </c>
      <c r="B11" s="71" t="s">
        <v>213</v>
      </c>
      <c r="C11" s="72">
        <v>480501</v>
      </c>
      <c r="D11" s="72">
        <f>SUM(E11:F11)</f>
        <v>314687</v>
      </c>
      <c r="E11" s="72">
        <v>275897</v>
      </c>
      <c r="F11" s="72">
        <v>38790</v>
      </c>
      <c r="G11" s="72">
        <f>SUM(H11:I11)</f>
        <v>142371</v>
      </c>
      <c r="H11" s="72">
        <v>108907</v>
      </c>
      <c r="I11" s="72">
        <v>33464</v>
      </c>
      <c r="J11" s="71">
        <f>SUM(K11:L11)</f>
        <v>457058</v>
      </c>
      <c r="K11" s="71">
        <f>+E11+H11</f>
        <v>384804</v>
      </c>
      <c r="L11" s="71">
        <f>+F11+I11</f>
        <v>72254</v>
      </c>
    </row>
    <row r="12" spans="1:21" s="67" customFormat="1" ht="24" customHeight="1">
      <c r="A12" s="70">
        <f t="shared" si="2"/>
        <v>3</v>
      </c>
      <c r="B12" s="71" t="s">
        <v>94</v>
      </c>
      <c r="C12" s="72">
        <v>148000</v>
      </c>
      <c r="D12" s="72">
        <f t="shared" ref="D12:D22" si="3">SUM(E12:F12)</f>
        <v>134357</v>
      </c>
      <c r="E12" s="72">
        <v>78942</v>
      </c>
      <c r="F12" s="72">
        <v>55415</v>
      </c>
      <c r="G12" s="72">
        <f t="shared" ref="G12:G22" si="4">SUM(H12:I12)</f>
        <v>487963</v>
      </c>
      <c r="H12" s="72">
        <v>378033</v>
      </c>
      <c r="I12" s="72">
        <v>109930</v>
      </c>
      <c r="J12" s="71">
        <f t="shared" si="0"/>
        <v>622320</v>
      </c>
      <c r="K12" s="71">
        <f t="shared" si="1"/>
        <v>456975</v>
      </c>
      <c r="L12" s="71">
        <f t="shared" si="1"/>
        <v>165345</v>
      </c>
    </row>
    <row r="13" spans="1:21" s="67" customFormat="1" ht="24" customHeight="1">
      <c r="A13" s="70">
        <f t="shared" si="2"/>
        <v>4</v>
      </c>
      <c r="B13" s="71" t="s">
        <v>95</v>
      </c>
      <c r="C13" s="72">
        <v>804500</v>
      </c>
      <c r="D13" s="72">
        <f t="shared" si="3"/>
        <v>527455</v>
      </c>
      <c r="E13" s="72">
        <v>453385</v>
      </c>
      <c r="F13" s="72">
        <v>74070</v>
      </c>
      <c r="G13" s="72">
        <f t="shared" si="4"/>
        <v>63182</v>
      </c>
      <c r="H13" s="72">
        <v>20021</v>
      </c>
      <c r="I13" s="72">
        <v>43161</v>
      </c>
      <c r="J13" s="71">
        <f t="shared" si="0"/>
        <v>590637</v>
      </c>
      <c r="K13" s="71">
        <f t="shared" si="1"/>
        <v>473406</v>
      </c>
      <c r="L13" s="71">
        <f t="shared" si="1"/>
        <v>117231</v>
      </c>
    </row>
    <row r="14" spans="1:21" s="67" customFormat="1" ht="24" customHeight="1">
      <c r="A14" s="70">
        <f t="shared" si="2"/>
        <v>5</v>
      </c>
      <c r="B14" s="71" t="s">
        <v>96</v>
      </c>
      <c r="C14" s="72">
        <v>370000</v>
      </c>
      <c r="D14" s="72">
        <f t="shared" si="3"/>
        <v>157050</v>
      </c>
      <c r="E14" s="72">
        <v>101187</v>
      </c>
      <c r="F14" s="72">
        <v>55863</v>
      </c>
      <c r="G14" s="72">
        <f t="shared" si="4"/>
        <v>433312</v>
      </c>
      <c r="H14" s="72">
        <v>320094</v>
      </c>
      <c r="I14" s="72">
        <v>113218</v>
      </c>
      <c r="J14" s="71">
        <f t="shared" si="0"/>
        <v>590362</v>
      </c>
      <c r="K14" s="71">
        <f t="shared" si="1"/>
        <v>421281</v>
      </c>
      <c r="L14" s="71">
        <f t="shared" si="1"/>
        <v>169081</v>
      </c>
    </row>
    <row r="15" spans="1:21" s="67" customFormat="1" ht="24" customHeight="1">
      <c r="A15" s="70">
        <f t="shared" si="2"/>
        <v>6</v>
      </c>
      <c r="B15" s="71" t="s">
        <v>97</v>
      </c>
      <c r="C15" s="72">
        <v>125000</v>
      </c>
      <c r="D15" s="72">
        <f t="shared" si="3"/>
        <v>112022</v>
      </c>
      <c r="E15" s="72">
        <v>70977</v>
      </c>
      <c r="F15" s="72">
        <v>41045</v>
      </c>
      <c r="G15" s="72">
        <f t="shared" si="4"/>
        <v>447897</v>
      </c>
      <c r="H15" s="72">
        <v>360563</v>
      </c>
      <c r="I15" s="72">
        <v>87334</v>
      </c>
      <c r="J15" s="71">
        <f t="shared" si="0"/>
        <v>559919</v>
      </c>
      <c r="K15" s="71">
        <f t="shared" si="1"/>
        <v>431540</v>
      </c>
      <c r="L15" s="71">
        <f t="shared" si="1"/>
        <v>128379</v>
      </c>
    </row>
    <row r="16" spans="1:21" s="67" customFormat="1" ht="24" customHeight="1">
      <c r="A16" s="70">
        <f t="shared" si="2"/>
        <v>7</v>
      </c>
      <c r="B16" s="71" t="s">
        <v>98</v>
      </c>
      <c r="C16" s="72">
        <v>125400</v>
      </c>
      <c r="D16" s="72">
        <f t="shared" si="3"/>
        <v>117728</v>
      </c>
      <c r="E16" s="72">
        <v>61348</v>
      </c>
      <c r="F16" s="72">
        <v>56380</v>
      </c>
      <c r="G16" s="72">
        <f t="shared" si="4"/>
        <v>376506</v>
      </c>
      <c r="H16" s="72">
        <v>285291</v>
      </c>
      <c r="I16" s="72">
        <v>91215</v>
      </c>
      <c r="J16" s="71">
        <f t="shared" si="0"/>
        <v>494234</v>
      </c>
      <c r="K16" s="71">
        <f t="shared" si="1"/>
        <v>346639</v>
      </c>
      <c r="L16" s="71">
        <f t="shared" si="1"/>
        <v>147595</v>
      </c>
    </row>
    <row r="17" spans="1:12" s="67" customFormat="1" ht="24" customHeight="1">
      <c r="A17" s="70">
        <f t="shared" si="2"/>
        <v>8</v>
      </c>
      <c r="B17" s="71" t="s">
        <v>99</v>
      </c>
      <c r="C17" s="72">
        <v>119000</v>
      </c>
      <c r="D17" s="72">
        <f t="shared" si="3"/>
        <v>106384</v>
      </c>
      <c r="E17" s="72">
        <v>55932</v>
      </c>
      <c r="F17" s="72">
        <v>50452</v>
      </c>
      <c r="G17" s="72">
        <f t="shared" si="4"/>
        <v>324730</v>
      </c>
      <c r="H17" s="72">
        <v>252672</v>
      </c>
      <c r="I17" s="72">
        <v>72058</v>
      </c>
      <c r="J17" s="71">
        <f t="shared" si="0"/>
        <v>431114</v>
      </c>
      <c r="K17" s="71">
        <f t="shared" si="1"/>
        <v>308604</v>
      </c>
      <c r="L17" s="71">
        <f t="shared" si="1"/>
        <v>122510</v>
      </c>
    </row>
    <row r="18" spans="1:12" s="67" customFormat="1" ht="24" customHeight="1">
      <c r="A18" s="70">
        <f t="shared" si="2"/>
        <v>9</v>
      </c>
      <c r="B18" s="71" t="s">
        <v>100</v>
      </c>
      <c r="C18" s="72">
        <v>83999</v>
      </c>
      <c r="D18" s="72">
        <f t="shared" si="3"/>
        <v>76358</v>
      </c>
      <c r="E18" s="72">
        <v>42878</v>
      </c>
      <c r="F18" s="72">
        <v>33480</v>
      </c>
      <c r="G18" s="72">
        <f t="shared" si="4"/>
        <v>535410</v>
      </c>
      <c r="H18" s="72">
        <v>395839</v>
      </c>
      <c r="I18" s="72">
        <v>139571</v>
      </c>
      <c r="J18" s="71">
        <f t="shared" si="0"/>
        <v>611768</v>
      </c>
      <c r="K18" s="71">
        <f>+E18+H18</f>
        <v>438717</v>
      </c>
      <c r="L18" s="71">
        <f t="shared" si="1"/>
        <v>173051</v>
      </c>
    </row>
    <row r="19" spans="1:12" s="67" customFormat="1" ht="24" customHeight="1">
      <c r="A19" s="70">
        <f t="shared" si="2"/>
        <v>10</v>
      </c>
      <c r="B19" s="71" t="s">
        <v>101</v>
      </c>
      <c r="C19" s="72">
        <v>68000</v>
      </c>
      <c r="D19" s="72">
        <f t="shared" si="3"/>
        <v>63356</v>
      </c>
      <c r="E19" s="72">
        <v>36918</v>
      </c>
      <c r="F19" s="72">
        <v>26438</v>
      </c>
      <c r="G19" s="72">
        <f t="shared" si="4"/>
        <v>490616</v>
      </c>
      <c r="H19" s="72">
        <v>389253</v>
      </c>
      <c r="I19" s="72">
        <v>101363</v>
      </c>
      <c r="J19" s="71">
        <f t="shared" si="0"/>
        <v>553972</v>
      </c>
      <c r="K19" s="71">
        <f t="shared" si="1"/>
        <v>426171</v>
      </c>
      <c r="L19" s="71">
        <f t="shared" si="1"/>
        <v>127801</v>
      </c>
    </row>
    <row r="20" spans="1:12" s="67" customFormat="1" ht="24" customHeight="1">
      <c r="A20" s="70">
        <f t="shared" si="2"/>
        <v>11</v>
      </c>
      <c r="B20" s="71" t="s">
        <v>102</v>
      </c>
      <c r="C20" s="72">
        <v>112800</v>
      </c>
      <c r="D20" s="72">
        <f t="shared" si="3"/>
        <v>78413</v>
      </c>
      <c r="E20" s="72">
        <v>72747</v>
      </c>
      <c r="F20" s="72">
        <v>5666</v>
      </c>
      <c r="G20" s="72">
        <f t="shared" si="4"/>
        <v>143548</v>
      </c>
      <c r="H20" s="72">
        <v>121140</v>
      </c>
      <c r="I20" s="72">
        <v>22408</v>
      </c>
      <c r="J20" s="71">
        <f t="shared" si="0"/>
        <v>221961</v>
      </c>
      <c r="K20" s="71">
        <f t="shared" si="1"/>
        <v>193887</v>
      </c>
      <c r="L20" s="71">
        <f t="shared" si="1"/>
        <v>28074</v>
      </c>
    </row>
    <row r="21" spans="1:12" s="67" customFormat="1" ht="24" customHeight="1">
      <c r="A21" s="70">
        <f t="shared" si="2"/>
        <v>12</v>
      </c>
      <c r="B21" s="71" t="s">
        <v>103</v>
      </c>
      <c r="C21" s="72">
        <v>37000</v>
      </c>
      <c r="D21" s="72">
        <f t="shared" si="3"/>
        <v>33110</v>
      </c>
      <c r="E21" s="72">
        <v>20981</v>
      </c>
      <c r="F21" s="72">
        <v>12129</v>
      </c>
      <c r="G21" s="72">
        <f t="shared" si="4"/>
        <v>250237</v>
      </c>
      <c r="H21" s="72">
        <v>195614</v>
      </c>
      <c r="I21" s="72">
        <v>54623</v>
      </c>
      <c r="J21" s="71">
        <f t="shared" si="0"/>
        <v>283347</v>
      </c>
      <c r="K21" s="71">
        <f t="shared" si="1"/>
        <v>216595</v>
      </c>
      <c r="L21" s="71">
        <f t="shared" si="1"/>
        <v>66752</v>
      </c>
    </row>
    <row r="22" spans="1:12" s="67" customFormat="1" ht="24" customHeight="1">
      <c r="A22" s="70">
        <f t="shared" si="2"/>
        <v>13</v>
      </c>
      <c r="B22" s="71" t="s">
        <v>104</v>
      </c>
      <c r="C22" s="72">
        <v>100000</v>
      </c>
      <c r="D22" s="72">
        <f t="shared" si="3"/>
        <v>91100</v>
      </c>
      <c r="E22" s="72">
        <v>63870</v>
      </c>
      <c r="F22" s="72">
        <v>27230</v>
      </c>
      <c r="G22" s="72">
        <f t="shared" si="4"/>
        <v>276382</v>
      </c>
      <c r="H22" s="72">
        <f>226436+300</f>
        <v>226736</v>
      </c>
      <c r="I22" s="72">
        <v>49646</v>
      </c>
      <c r="J22" s="71">
        <f t="shared" si="0"/>
        <v>367482</v>
      </c>
      <c r="K22" s="71">
        <f t="shared" si="1"/>
        <v>290606</v>
      </c>
      <c r="L22" s="71">
        <f t="shared" si="1"/>
        <v>76876</v>
      </c>
    </row>
    <row r="23" spans="1:12" s="69" customFormat="1" ht="27" customHeight="1">
      <c r="A23" s="389" t="s">
        <v>92</v>
      </c>
      <c r="B23" s="389"/>
      <c r="C23" s="68">
        <f t="shared" ref="C23:L23" si="5">SUM(C10:C22)</f>
        <v>2696700</v>
      </c>
      <c r="D23" s="68">
        <f t="shared" si="5"/>
        <v>1927373</v>
      </c>
      <c r="E23" s="68">
        <f t="shared" si="5"/>
        <v>1391197</v>
      </c>
      <c r="F23" s="68">
        <f t="shared" si="5"/>
        <v>536176</v>
      </c>
      <c r="G23" s="68">
        <f t="shared" si="5"/>
        <v>4395530</v>
      </c>
      <c r="H23" s="68">
        <f t="shared" si="5"/>
        <v>3388754</v>
      </c>
      <c r="I23" s="68">
        <f t="shared" si="5"/>
        <v>1006776</v>
      </c>
      <c r="J23" s="73">
        <f t="shared" si="5"/>
        <v>6322903</v>
      </c>
      <c r="K23" s="73">
        <f t="shared" si="5"/>
        <v>4779951</v>
      </c>
      <c r="L23" s="73">
        <f t="shared" si="5"/>
        <v>1542952</v>
      </c>
    </row>
    <row r="24" spans="1:12" ht="15.6" customHeight="1"/>
    <row r="25" spans="1:12" ht="15.6" customHeight="1">
      <c r="G25" s="387"/>
      <c r="H25" s="387"/>
      <c r="I25" s="387"/>
      <c r="J25" s="387"/>
      <c r="K25" s="387"/>
      <c r="L25" s="387"/>
    </row>
    <row r="26" spans="1:12" ht="15.6" customHeight="1"/>
    <row r="27" spans="1:12" ht="15.6" customHeight="1"/>
    <row r="28" spans="1:12" ht="15.6" customHeight="1"/>
    <row r="29" spans="1:12" ht="15.6" customHeight="1"/>
    <row r="30" spans="1:12" ht="15.6" customHeight="1"/>
    <row r="31" spans="1:12" ht="15.6" customHeight="1"/>
    <row r="32" spans="1:12" ht="15.6" customHeight="1"/>
    <row r="33" ht="15.6" customHeight="1"/>
    <row r="34" ht="15.6" customHeight="1"/>
    <row r="35" ht="15.6" customHeight="1"/>
    <row r="36" ht="15.6" customHeight="1"/>
  </sheetData>
  <mergeCells count="16">
    <mergeCell ref="A1:D1"/>
    <mergeCell ref="G1:L1"/>
    <mergeCell ref="A2:D2"/>
    <mergeCell ref="G2:L2"/>
    <mergeCell ref="G25:L25"/>
    <mergeCell ref="A6:L6"/>
    <mergeCell ref="A4:L4"/>
    <mergeCell ref="A23:B23"/>
    <mergeCell ref="J8:L8"/>
    <mergeCell ref="A5:L5"/>
    <mergeCell ref="J7:L7"/>
    <mergeCell ref="A8:A9"/>
    <mergeCell ref="B8:B9"/>
    <mergeCell ref="C8:C9"/>
    <mergeCell ref="D8:F8"/>
    <mergeCell ref="G8:I8"/>
  </mergeCells>
  <phoneticPr fontId="3" type="noConversion"/>
  <printOptions horizontalCentered="1"/>
  <pageMargins left="0.24" right="0" top="0.63" bottom="0.8" header="0.5" footer="0.2"/>
  <pageSetup paperSize="9" scale="97" orientation="landscape" r:id="rId1"/>
  <headerFooter alignWithMargins="0">
    <oddFooter>&amp;C&amp;P/1 (PL06)</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3"/>
  <sheetViews>
    <sheetView topLeftCell="A13" workbookViewId="0">
      <selection activeCell="G27" sqref="G27:K27"/>
    </sheetView>
  </sheetViews>
  <sheetFormatPr defaultRowHeight="15.75"/>
  <cols>
    <col min="1" max="1" width="4.25" style="35" customWidth="1"/>
    <col min="2" max="2" width="18.375" style="35" customWidth="1"/>
    <col min="3" max="4" width="12" style="36" customWidth="1"/>
    <col min="5" max="7" width="11.25" style="36" customWidth="1"/>
    <col min="8" max="11" width="12" style="36" customWidth="1"/>
    <col min="12" max="162" width="8.75" style="35"/>
    <col min="163" max="163" width="4.25" style="35" customWidth="1"/>
    <col min="164" max="164" width="18.375" style="35" customWidth="1"/>
    <col min="165" max="166" width="12" style="35" customWidth="1"/>
    <col min="167" max="169" width="11.25" style="35" customWidth="1"/>
    <col min="170" max="192" width="12" style="35" customWidth="1"/>
    <col min="193" max="198" width="8.25" style="35" customWidth="1"/>
    <col min="199" max="225" width="12" style="35" customWidth="1"/>
    <col min="226" max="418" width="8.75" style="35"/>
    <col min="419" max="419" width="4.25" style="35" customWidth="1"/>
    <col min="420" max="420" width="18.375" style="35" customWidth="1"/>
    <col min="421" max="422" width="12" style="35" customWidth="1"/>
    <col min="423" max="425" width="11.25" style="35" customWidth="1"/>
    <col min="426" max="448" width="12" style="35" customWidth="1"/>
    <col min="449" max="454" width="8.25" style="35" customWidth="1"/>
    <col min="455" max="481" width="12" style="35" customWidth="1"/>
    <col min="482" max="674" width="8.75" style="35"/>
    <col min="675" max="675" width="4.25" style="35" customWidth="1"/>
    <col min="676" max="676" width="18.375" style="35" customWidth="1"/>
    <col min="677" max="678" width="12" style="35" customWidth="1"/>
    <col min="679" max="681" width="11.25" style="35" customWidth="1"/>
    <col min="682" max="704" width="12" style="35" customWidth="1"/>
    <col min="705" max="710" width="8.25" style="35" customWidth="1"/>
    <col min="711" max="737" width="12" style="35" customWidth="1"/>
    <col min="738" max="930" width="8.75" style="35"/>
    <col min="931" max="931" width="4.25" style="35" customWidth="1"/>
    <col min="932" max="932" width="18.375" style="35" customWidth="1"/>
    <col min="933" max="934" width="12" style="35" customWidth="1"/>
    <col min="935" max="937" width="11.25" style="35" customWidth="1"/>
    <col min="938" max="960" width="12" style="35" customWidth="1"/>
    <col min="961" max="966" width="8.25" style="35" customWidth="1"/>
    <col min="967" max="993" width="12" style="35" customWidth="1"/>
    <col min="994" max="1186" width="8.75" style="35"/>
    <col min="1187" max="1187" width="4.25" style="35" customWidth="1"/>
    <col min="1188" max="1188" width="18.375" style="35" customWidth="1"/>
    <col min="1189" max="1190" width="12" style="35" customWidth="1"/>
    <col min="1191" max="1193" width="11.25" style="35" customWidth="1"/>
    <col min="1194" max="1216" width="12" style="35" customWidth="1"/>
    <col min="1217" max="1222" width="8.25" style="35" customWidth="1"/>
    <col min="1223" max="1249" width="12" style="35" customWidth="1"/>
    <col min="1250" max="1442" width="8.75" style="35"/>
    <col min="1443" max="1443" width="4.25" style="35" customWidth="1"/>
    <col min="1444" max="1444" width="18.375" style="35" customWidth="1"/>
    <col min="1445" max="1446" width="12" style="35" customWidth="1"/>
    <col min="1447" max="1449" width="11.25" style="35" customWidth="1"/>
    <col min="1450" max="1472" width="12" style="35" customWidth="1"/>
    <col min="1473" max="1478" width="8.25" style="35" customWidth="1"/>
    <col min="1479" max="1505" width="12" style="35" customWidth="1"/>
    <col min="1506" max="1698" width="8.75" style="35"/>
    <col min="1699" max="1699" width="4.25" style="35" customWidth="1"/>
    <col min="1700" max="1700" width="18.375" style="35" customWidth="1"/>
    <col min="1701" max="1702" width="12" style="35" customWidth="1"/>
    <col min="1703" max="1705" width="11.25" style="35" customWidth="1"/>
    <col min="1706" max="1728" width="12" style="35" customWidth="1"/>
    <col min="1729" max="1734" width="8.25" style="35" customWidth="1"/>
    <col min="1735" max="1761" width="12" style="35" customWidth="1"/>
    <col min="1762" max="1954" width="8.75" style="35"/>
    <col min="1955" max="1955" width="4.25" style="35" customWidth="1"/>
    <col min="1956" max="1956" width="18.375" style="35" customWidth="1"/>
    <col min="1957" max="1958" width="12" style="35" customWidth="1"/>
    <col min="1959" max="1961" width="11.25" style="35" customWidth="1"/>
    <col min="1962" max="1984" width="12" style="35" customWidth="1"/>
    <col min="1985" max="1990" width="8.25" style="35" customWidth="1"/>
    <col min="1991" max="2017" width="12" style="35" customWidth="1"/>
    <col min="2018" max="2210" width="8.75" style="35"/>
    <col min="2211" max="2211" width="4.25" style="35" customWidth="1"/>
    <col min="2212" max="2212" width="18.375" style="35" customWidth="1"/>
    <col min="2213" max="2214" width="12" style="35" customWidth="1"/>
    <col min="2215" max="2217" width="11.25" style="35" customWidth="1"/>
    <col min="2218" max="2240" width="12" style="35" customWidth="1"/>
    <col min="2241" max="2246" width="8.25" style="35" customWidth="1"/>
    <col min="2247" max="2273" width="12" style="35" customWidth="1"/>
    <col min="2274" max="2466" width="8.75" style="35"/>
    <col min="2467" max="2467" width="4.25" style="35" customWidth="1"/>
    <col min="2468" max="2468" width="18.375" style="35" customWidth="1"/>
    <col min="2469" max="2470" width="12" style="35" customWidth="1"/>
    <col min="2471" max="2473" width="11.25" style="35" customWidth="1"/>
    <col min="2474" max="2496" width="12" style="35" customWidth="1"/>
    <col min="2497" max="2502" width="8.25" style="35" customWidth="1"/>
    <col min="2503" max="2529" width="12" style="35" customWidth="1"/>
    <col min="2530" max="2722" width="8.75" style="35"/>
    <col min="2723" max="2723" width="4.25" style="35" customWidth="1"/>
    <col min="2724" max="2724" width="18.375" style="35" customWidth="1"/>
    <col min="2725" max="2726" width="12" style="35" customWidth="1"/>
    <col min="2727" max="2729" width="11.25" style="35" customWidth="1"/>
    <col min="2730" max="2752" width="12" style="35" customWidth="1"/>
    <col min="2753" max="2758" width="8.25" style="35" customWidth="1"/>
    <col min="2759" max="2785" width="12" style="35" customWidth="1"/>
    <col min="2786" max="2978" width="8.75" style="35"/>
    <col min="2979" max="2979" width="4.25" style="35" customWidth="1"/>
    <col min="2980" max="2980" width="18.375" style="35" customWidth="1"/>
    <col min="2981" max="2982" width="12" style="35" customWidth="1"/>
    <col min="2983" max="2985" width="11.25" style="35" customWidth="1"/>
    <col min="2986" max="3008" width="12" style="35" customWidth="1"/>
    <col min="3009" max="3014" width="8.25" style="35" customWidth="1"/>
    <col min="3015" max="3041" width="12" style="35" customWidth="1"/>
    <col min="3042" max="3234" width="8.75" style="35"/>
    <col min="3235" max="3235" width="4.25" style="35" customWidth="1"/>
    <col min="3236" max="3236" width="18.375" style="35" customWidth="1"/>
    <col min="3237" max="3238" width="12" style="35" customWidth="1"/>
    <col min="3239" max="3241" width="11.25" style="35" customWidth="1"/>
    <col min="3242" max="3264" width="12" style="35" customWidth="1"/>
    <col min="3265" max="3270" width="8.25" style="35" customWidth="1"/>
    <col min="3271" max="3297" width="12" style="35" customWidth="1"/>
    <col min="3298" max="3490" width="8.75" style="35"/>
    <col min="3491" max="3491" width="4.25" style="35" customWidth="1"/>
    <col min="3492" max="3492" width="18.375" style="35" customWidth="1"/>
    <col min="3493" max="3494" width="12" style="35" customWidth="1"/>
    <col min="3495" max="3497" width="11.25" style="35" customWidth="1"/>
    <col min="3498" max="3520" width="12" style="35" customWidth="1"/>
    <col min="3521" max="3526" width="8.25" style="35" customWidth="1"/>
    <col min="3527" max="3553" width="12" style="35" customWidth="1"/>
    <col min="3554" max="3746" width="8.75" style="35"/>
    <col min="3747" max="3747" width="4.25" style="35" customWidth="1"/>
    <col min="3748" max="3748" width="18.375" style="35" customWidth="1"/>
    <col min="3749" max="3750" width="12" style="35" customWidth="1"/>
    <col min="3751" max="3753" width="11.25" style="35" customWidth="1"/>
    <col min="3754" max="3776" width="12" style="35" customWidth="1"/>
    <col min="3777" max="3782" width="8.25" style="35" customWidth="1"/>
    <col min="3783" max="3809" width="12" style="35" customWidth="1"/>
    <col min="3810" max="4002" width="8.75" style="35"/>
    <col min="4003" max="4003" width="4.25" style="35" customWidth="1"/>
    <col min="4004" max="4004" width="18.375" style="35" customWidth="1"/>
    <col min="4005" max="4006" width="12" style="35" customWidth="1"/>
    <col min="4007" max="4009" width="11.25" style="35" customWidth="1"/>
    <col min="4010" max="4032" width="12" style="35" customWidth="1"/>
    <col min="4033" max="4038" width="8.25" style="35" customWidth="1"/>
    <col min="4039" max="4065" width="12" style="35" customWidth="1"/>
    <col min="4066" max="4258" width="8.75" style="35"/>
    <col min="4259" max="4259" width="4.25" style="35" customWidth="1"/>
    <col min="4260" max="4260" width="18.375" style="35" customWidth="1"/>
    <col min="4261" max="4262" width="12" style="35" customWidth="1"/>
    <col min="4263" max="4265" width="11.25" style="35" customWidth="1"/>
    <col min="4266" max="4288" width="12" style="35" customWidth="1"/>
    <col min="4289" max="4294" width="8.25" style="35" customWidth="1"/>
    <col min="4295" max="4321" width="12" style="35" customWidth="1"/>
    <col min="4322" max="4514" width="8.75" style="35"/>
    <col min="4515" max="4515" width="4.25" style="35" customWidth="1"/>
    <col min="4516" max="4516" width="18.375" style="35" customWidth="1"/>
    <col min="4517" max="4518" width="12" style="35" customWidth="1"/>
    <col min="4519" max="4521" width="11.25" style="35" customWidth="1"/>
    <col min="4522" max="4544" width="12" style="35" customWidth="1"/>
    <col min="4545" max="4550" width="8.25" style="35" customWidth="1"/>
    <col min="4551" max="4577" width="12" style="35" customWidth="1"/>
    <col min="4578" max="4770" width="8.75" style="35"/>
    <col min="4771" max="4771" width="4.25" style="35" customWidth="1"/>
    <col min="4772" max="4772" width="18.375" style="35" customWidth="1"/>
    <col min="4773" max="4774" width="12" style="35" customWidth="1"/>
    <col min="4775" max="4777" width="11.25" style="35" customWidth="1"/>
    <col min="4778" max="4800" width="12" style="35" customWidth="1"/>
    <col min="4801" max="4806" width="8.25" style="35" customWidth="1"/>
    <col min="4807" max="4833" width="12" style="35" customWidth="1"/>
    <col min="4834" max="5026" width="8.75" style="35"/>
    <col min="5027" max="5027" width="4.25" style="35" customWidth="1"/>
    <col min="5028" max="5028" width="18.375" style="35" customWidth="1"/>
    <col min="5029" max="5030" width="12" style="35" customWidth="1"/>
    <col min="5031" max="5033" width="11.25" style="35" customWidth="1"/>
    <col min="5034" max="5056" width="12" style="35" customWidth="1"/>
    <col min="5057" max="5062" width="8.25" style="35" customWidth="1"/>
    <col min="5063" max="5089" width="12" style="35" customWidth="1"/>
    <col min="5090" max="5282" width="8.75" style="35"/>
    <col min="5283" max="5283" width="4.25" style="35" customWidth="1"/>
    <col min="5284" max="5284" width="18.375" style="35" customWidth="1"/>
    <col min="5285" max="5286" width="12" style="35" customWidth="1"/>
    <col min="5287" max="5289" width="11.25" style="35" customWidth="1"/>
    <col min="5290" max="5312" width="12" style="35" customWidth="1"/>
    <col min="5313" max="5318" width="8.25" style="35" customWidth="1"/>
    <col min="5319" max="5345" width="12" style="35" customWidth="1"/>
    <col min="5346" max="5538" width="8.75" style="35"/>
    <col min="5539" max="5539" width="4.25" style="35" customWidth="1"/>
    <col min="5540" max="5540" width="18.375" style="35" customWidth="1"/>
    <col min="5541" max="5542" width="12" style="35" customWidth="1"/>
    <col min="5543" max="5545" width="11.25" style="35" customWidth="1"/>
    <col min="5546" max="5568" width="12" style="35" customWidth="1"/>
    <col min="5569" max="5574" width="8.25" style="35" customWidth="1"/>
    <col min="5575" max="5601" width="12" style="35" customWidth="1"/>
    <col min="5602" max="5794" width="8.75" style="35"/>
    <col min="5795" max="5795" width="4.25" style="35" customWidth="1"/>
    <col min="5796" max="5796" width="18.375" style="35" customWidth="1"/>
    <col min="5797" max="5798" width="12" style="35" customWidth="1"/>
    <col min="5799" max="5801" width="11.25" style="35" customWidth="1"/>
    <col min="5802" max="5824" width="12" style="35" customWidth="1"/>
    <col min="5825" max="5830" width="8.25" style="35" customWidth="1"/>
    <col min="5831" max="5857" width="12" style="35" customWidth="1"/>
    <col min="5858" max="6050" width="8.75" style="35"/>
    <col min="6051" max="6051" width="4.25" style="35" customWidth="1"/>
    <col min="6052" max="6052" width="18.375" style="35" customWidth="1"/>
    <col min="6053" max="6054" width="12" style="35" customWidth="1"/>
    <col min="6055" max="6057" width="11.25" style="35" customWidth="1"/>
    <col min="6058" max="6080" width="12" style="35" customWidth="1"/>
    <col min="6081" max="6086" width="8.25" style="35" customWidth="1"/>
    <col min="6087" max="6113" width="12" style="35" customWidth="1"/>
    <col min="6114" max="6306" width="8.75" style="35"/>
    <col min="6307" max="6307" width="4.25" style="35" customWidth="1"/>
    <col min="6308" max="6308" width="18.375" style="35" customWidth="1"/>
    <col min="6309" max="6310" width="12" style="35" customWidth="1"/>
    <col min="6311" max="6313" width="11.25" style="35" customWidth="1"/>
    <col min="6314" max="6336" width="12" style="35" customWidth="1"/>
    <col min="6337" max="6342" width="8.25" style="35" customWidth="1"/>
    <col min="6343" max="6369" width="12" style="35" customWidth="1"/>
    <col min="6370" max="6562" width="8.75" style="35"/>
    <col min="6563" max="6563" width="4.25" style="35" customWidth="1"/>
    <col min="6564" max="6564" width="18.375" style="35" customWidth="1"/>
    <col min="6565" max="6566" width="12" style="35" customWidth="1"/>
    <col min="6567" max="6569" width="11.25" style="35" customWidth="1"/>
    <col min="6570" max="6592" width="12" style="35" customWidth="1"/>
    <col min="6593" max="6598" width="8.25" style="35" customWidth="1"/>
    <col min="6599" max="6625" width="12" style="35" customWidth="1"/>
    <col min="6626" max="6818" width="8.75" style="35"/>
    <col min="6819" max="6819" width="4.25" style="35" customWidth="1"/>
    <col min="6820" max="6820" width="18.375" style="35" customWidth="1"/>
    <col min="6821" max="6822" width="12" style="35" customWidth="1"/>
    <col min="6823" max="6825" width="11.25" style="35" customWidth="1"/>
    <col min="6826" max="6848" width="12" style="35" customWidth="1"/>
    <col min="6849" max="6854" width="8.25" style="35" customWidth="1"/>
    <col min="6855" max="6881" width="12" style="35" customWidth="1"/>
    <col min="6882" max="7074" width="8.75" style="35"/>
    <col min="7075" max="7075" width="4.25" style="35" customWidth="1"/>
    <col min="7076" max="7076" width="18.375" style="35" customWidth="1"/>
    <col min="7077" max="7078" width="12" style="35" customWidth="1"/>
    <col min="7079" max="7081" width="11.25" style="35" customWidth="1"/>
    <col min="7082" max="7104" width="12" style="35" customWidth="1"/>
    <col min="7105" max="7110" width="8.25" style="35" customWidth="1"/>
    <col min="7111" max="7137" width="12" style="35" customWidth="1"/>
    <col min="7138" max="7330" width="8.75" style="35"/>
    <col min="7331" max="7331" width="4.25" style="35" customWidth="1"/>
    <col min="7332" max="7332" width="18.375" style="35" customWidth="1"/>
    <col min="7333" max="7334" width="12" style="35" customWidth="1"/>
    <col min="7335" max="7337" width="11.25" style="35" customWidth="1"/>
    <col min="7338" max="7360" width="12" style="35" customWidth="1"/>
    <col min="7361" max="7366" width="8.25" style="35" customWidth="1"/>
    <col min="7367" max="7393" width="12" style="35" customWidth="1"/>
    <col min="7394" max="7586" width="8.75" style="35"/>
    <col min="7587" max="7587" width="4.25" style="35" customWidth="1"/>
    <col min="7588" max="7588" width="18.375" style="35" customWidth="1"/>
    <col min="7589" max="7590" width="12" style="35" customWidth="1"/>
    <col min="7591" max="7593" width="11.25" style="35" customWidth="1"/>
    <col min="7594" max="7616" width="12" style="35" customWidth="1"/>
    <col min="7617" max="7622" width="8.25" style="35" customWidth="1"/>
    <col min="7623" max="7649" width="12" style="35" customWidth="1"/>
    <col min="7650" max="7842" width="8.75" style="35"/>
    <col min="7843" max="7843" width="4.25" style="35" customWidth="1"/>
    <col min="7844" max="7844" width="18.375" style="35" customWidth="1"/>
    <col min="7845" max="7846" width="12" style="35" customWidth="1"/>
    <col min="7847" max="7849" width="11.25" style="35" customWidth="1"/>
    <col min="7850" max="7872" width="12" style="35" customWidth="1"/>
    <col min="7873" max="7878" width="8.25" style="35" customWidth="1"/>
    <col min="7879" max="7905" width="12" style="35" customWidth="1"/>
    <col min="7906" max="8098" width="8.75" style="35"/>
    <col min="8099" max="8099" width="4.25" style="35" customWidth="1"/>
    <col min="8100" max="8100" width="18.375" style="35" customWidth="1"/>
    <col min="8101" max="8102" width="12" style="35" customWidth="1"/>
    <col min="8103" max="8105" width="11.25" style="35" customWidth="1"/>
    <col min="8106" max="8128" width="12" style="35" customWidth="1"/>
    <col min="8129" max="8134" width="8.25" style="35" customWidth="1"/>
    <col min="8135" max="8161" width="12" style="35" customWidth="1"/>
    <col min="8162" max="8354" width="8.75" style="35"/>
    <col min="8355" max="8355" width="4.25" style="35" customWidth="1"/>
    <col min="8356" max="8356" width="18.375" style="35" customWidth="1"/>
    <col min="8357" max="8358" width="12" style="35" customWidth="1"/>
    <col min="8359" max="8361" width="11.25" style="35" customWidth="1"/>
    <col min="8362" max="8384" width="12" style="35" customWidth="1"/>
    <col min="8385" max="8390" width="8.25" style="35" customWidth="1"/>
    <col min="8391" max="8417" width="12" style="35" customWidth="1"/>
    <col min="8418" max="8610" width="8.75" style="35"/>
    <col min="8611" max="8611" width="4.25" style="35" customWidth="1"/>
    <col min="8612" max="8612" width="18.375" style="35" customWidth="1"/>
    <col min="8613" max="8614" width="12" style="35" customWidth="1"/>
    <col min="8615" max="8617" width="11.25" style="35" customWidth="1"/>
    <col min="8618" max="8640" width="12" style="35" customWidth="1"/>
    <col min="8641" max="8646" width="8.25" style="35" customWidth="1"/>
    <col min="8647" max="8673" width="12" style="35" customWidth="1"/>
    <col min="8674" max="8866" width="8.75" style="35"/>
    <col min="8867" max="8867" width="4.25" style="35" customWidth="1"/>
    <col min="8868" max="8868" width="18.375" style="35" customWidth="1"/>
    <col min="8869" max="8870" width="12" style="35" customWidth="1"/>
    <col min="8871" max="8873" width="11.25" style="35" customWidth="1"/>
    <col min="8874" max="8896" width="12" style="35" customWidth="1"/>
    <col min="8897" max="8902" width="8.25" style="35" customWidth="1"/>
    <col min="8903" max="8929" width="12" style="35" customWidth="1"/>
    <col min="8930" max="9122" width="8.75" style="35"/>
    <col min="9123" max="9123" width="4.25" style="35" customWidth="1"/>
    <col min="9124" max="9124" width="18.375" style="35" customWidth="1"/>
    <col min="9125" max="9126" width="12" style="35" customWidth="1"/>
    <col min="9127" max="9129" width="11.25" style="35" customWidth="1"/>
    <col min="9130" max="9152" width="12" style="35" customWidth="1"/>
    <col min="9153" max="9158" width="8.25" style="35" customWidth="1"/>
    <col min="9159" max="9185" width="12" style="35" customWidth="1"/>
    <col min="9186" max="9378" width="8.75" style="35"/>
    <col min="9379" max="9379" width="4.25" style="35" customWidth="1"/>
    <col min="9380" max="9380" width="18.375" style="35" customWidth="1"/>
    <col min="9381" max="9382" width="12" style="35" customWidth="1"/>
    <col min="9383" max="9385" width="11.25" style="35" customWidth="1"/>
    <col min="9386" max="9408" width="12" style="35" customWidth="1"/>
    <col min="9409" max="9414" width="8.25" style="35" customWidth="1"/>
    <col min="9415" max="9441" width="12" style="35" customWidth="1"/>
    <col min="9442" max="9634" width="8.75" style="35"/>
    <col min="9635" max="9635" width="4.25" style="35" customWidth="1"/>
    <col min="9636" max="9636" width="18.375" style="35" customWidth="1"/>
    <col min="9637" max="9638" width="12" style="35" customWidth="1"/>
    <col min="9639" max="9641" width="11.25" style="35" customWidth="1"/>
    <col min="9642" max="9664" width="12" style="35" customWidth="1"/>
    <col min="9665" max="9670" width="8.25" style="35" customWidth="1"/>
    <col min="9671" max="9697" width="12" style="35" customWidth="1"/>
    <col min="9698" max="9890" width="8.75" style="35"/>
    <col min="9891" max="9891" width="4.25" style="35" customWidth="1"/>
    <col min="9892" max="9892" width="18.375" style="35" customWidth="1"/>
    <col min="9893" max="9894" width="12" style="35" customWidth="1"/>
    <col min="9895" max="9897" width="11.25" style="35" customWidth="1"/>
    <col min="9898" max="9920" width="12" style="35" customWidth="1"/>
    <col min="9921" max="9926" width="8.25" style="35" customWidth="1"/>
    <col min="9927" max="9953" width="12" style="35" customWidth="1"/>
    <col min="9954" max="10146" width="8.75" style="35"/>
    <col min="10147" max="10147" width="4.25" style="35" customWidth="1"/>
    <col min="10148" max="10148" width="18.375" style="35" customWidth="1"/>
    <col min="10149" max="10150" width="12" style="35" customWidth="1"/>
    <col min="10151" max="10153" width="11.25" style="35" customWidth="1"/>
    <col min="10154" max="10176" width="12" style="35" customWidth="1"/>
    <col min="10177" max="10182" width="8.25" style="35" customWidth="1"/>
    <col min="10183" max="10209" width="12" style="35" customWidth="1"/>
    <col min="10210" max="10402" width="8.75" style="35"/>
    <col min="10403" max="10403" width="4.25" style="35" customWidth="1"/>
    <col min="10404" max="10404" width="18.375" style="35" customWidth="1"/>
    <col min="10405" max="10406" width="12" style="35" customWidth="1"/>
    <col min="10407" max="10409" width="11.25" style="35" customWidth="1"/>
    <col min="10410" max="10432" width="12" style="35" customWidth="1"/>
    <col min="10433" max="10438" width="8.25" style="35" customWidth="1"/>
    <col min="10439" max="10465" width="12" style="35" customWidth="1"/>
    <col min="10466" max="10658" width="8.75" style="35"/>
    <col min="10659" max="10659" width="4.25" style="35" customWidth="1"/>
    <col min="10660" max="10660" width="18.375" style="35" customWidth="1"/>
    <col min="10661" max="10662" width="12" style="35" customWidth="1"/>
    <col min="10663" max="10665" width="11.25" style="35" customWidth="1"/>
    <col min="10666" max="10688" width="12" style="35" customWidth="1"/>
    <col min="10689" max="10694" width="8.25" style="35" customWidth="1"/>
    <col min="10695" max="10721" width="12" style="35" customWidth="1"/>
    <col min="10722" max="10914" width="8.75" style="35"/>
    <col min="10915" max="10915" width="4.25" style="35" customWidth="1"/>
    <col min="10916" max="10916" width="18.375" style="35" customWidth="1"/>
    <col min="10917" max="10918" width="12" style="35" customWidth="1"/>
    <col min="10919" max="10921" width="11.25" style="35" customWidth="1"/>
    <col min="10922" max="10944" width="12" style="35" customWidth="1"/>
    <col min="10945" max="10950" width="8.25" style="35" customWidth="1"/>
    <col min="10951" max="10977" width="12" style="35" customWidth="1"/>
    <col min="10978" max="11170" width="8.75" style="35"/>
    <col min="11171" max="11171" width="4.25" style="35" customWidth="1"/>
    <col min="11172" max="11172" width="18.375" style="35" customWidth="1"/>
    <col min="11173" max="11174" width="12" style="35" customWidth="1"/>
    <col min="11175" max="11177" width="11.25" style="35" customWidth="1"/>
    <col min="11178" max="11200" width="12" style="35" customWidth="1"/>
    <col min="11201" max="11206" width="8.25" style="35" customWidth="1"/>
    <col min="11207" max="11233" width="12" style="35" customWidth="1"/>
    <col min="11234" max="11426" width="8.75" style="35"/>
    <col min="11427" max="11427" width="4.25" style="35" customWidth="1"/>
    <col min="11428" max="11428" width="18.375" style="35" customWidth="1"/>
    <col min="11429" max="11430" width="12" style="35" customWidth="1"/>
    <col min="11431" max="11433" width="11.25" style="35" customWidth="1"/>
    <col min="11434" max="11456" width="12" style="35" customWidth="1"/>
    <col min="11457" max="11462" width="8.25" style="35" customWidth="1"/>
    <col min="11463" max="11489" width="12" style="35" customWidth="1"/>
    <col min="11490" max="11682" width="8.75" style="35"/>
    <col min="11683" max="11683" width="4.25" style="35" customWidth="1"/>
    <col min="11684" max="11684" width="18.375" style="35" customWidth="1"/>
    <col min="11685" max="11686" width="12" style="35" customWidth="1"/>
    <col min="11687" max="11689" width="11.25" style="35" customWidth="1"/>
    <col min="11690" max="11712" width="12" style="35" customWidth="1"/>
    <col min="11713" max="11718" width="8.25" style="35" customWidth="1"/>
    <col min="11719" max="11745" width="12" style="35" customWidth="1"/>
    <col min="11746" max="11938" width="8.75" style="35"/>
    <col min="11939" max="11939" width="4.25" style="35" customWidth="1"/>
    <col min="11940" max="11940" width="18.375" style="35" customWidth="1"/>
    <col min="11941" max="11942" width="12" style="35" customWidth="1"/>
    <col min="11943" max="11945" width="11.25" style="35" customWidth="1"/>
    <col min="11946" max="11968" width="12" style="35" customWidth="1"/>
    <col min="11969" max="11974" width="8.25" style="35" customWidth="1"/>
    <col min="11975" max="12001" width="12" style="35" customWidth="1"/>
    <col min="12002" max="12194" width="8.75" style="35"/>
    <col min="12195" max="12195" width="4.25" style="35" customWidth="1"/>
    <col min="12196" max="12196" width="18.375" style="35" customWidth="1"/>
    <col min="12197" max="12198" width="12" style="35" customWidth="1"/>
    <col min="12199" max="12201" width="11.25" style="35" customWidth="1"/>
    <col min="12202" max="12224" width="12" style="35" customWidth="1"/>
    <col min="12225" max="12230" width="8.25" style="35" customWidth="1"/>
    <col min="12231" max="12257" width="12" style="35" customWidth="1"/>
    <col min="12258" max="12450" width="8.75" style="35"/>
    <col min="12451" max="12451" width="4.25" style="35" customWidth="1"/>
    <col min="12452" max="12452" width="18.375" style="35" customWidth="1"/>
    <col min="12453" max="12454" width="12" style="35" customWidth="1"/>
    <col min="12455" max="12457" width="11.25" style="35" customWidth="1"/>
    <col min="12458" max="12480" width="12" style="35" customWidth="1"/>
    <col min="12481" max="12486" width="8.25" style="35" customWidth="1"/>
    <col min="12487" max="12513" width="12" style="35" customWidth="1"/>
    <col min="12514" max="12706" width="8.75" style="35"/>
    <col min="12707" max="12707" width="4.25" style="35" customWidth="1"/>
    <col min="12708" max="12708" width="18.375" style="35" customWidth="1"/>
    <col min="12709" max="12710" width="12" style="35" customWidth="1"/>
    <col min="12711" max="12713" width="11.25" style="35" customWidth="1"/>
    <col min="12714" max="12736" width="12" style="35" customWidth="1"/>
    <col min="12737" max="12742" width="8.25" style="35" customWidth="1"/>
    <col min="12743" max="12769" width="12" style="35" customWidth="1"/>
    <col min="12770" max="12962" width="8.75" style="35"/>
    <col min="12963" max="12963" width="4.25" style="35" customWidth="1"/>
    <col min="12964" max="12964" width="18.375" style="35" customWidth="1"/>
    <col min="12965" max="12966" width="12" style="35" customWidth="1"/>
    <col min="12967" max="12969" width="11.25" style="35" customWidth="1"/>
    <col min="12970" max="12992" width="12" style="35" customWidth="1"/>
    <col min="12993" max="12998" width="8.25" style="35" customWidth="1"/>
    <col min="12999" max="13025" width="12" style="35" customWidth="1"/>
    <col min="13026" max="13218" width="8.75" style="35"/>
    <col min="13219" max="13219" width="4.25" style="35" customWidth="1"/>
    <col min="13220" max="13220" width="18.375" style="35" customWidth="1"/>
    <col min="13221" max="13222" width="12" style="35" customWidth="1"/>
    <col min="13223" max="13225" width="11.25" style="35" customWidth="1"/>
    <col min="13226" max="13248" width="12" style="35" customWidth="1"/>
    <col min="13249" max="13254" width="8.25" style="35" customWidth="1"/>
    <col min="13255" max="13281" width="12" style="35" customWidth="1"/>
    <col min="13282" max="13474" width="8.75" style="35"/>
    <col min="13475" max="13475" width="4.25" style="35" customWidth="1"/>
    <col min="13476" max="13476" width="18.375" style="35" customWidth="1"/>
    <col min="13477" max="13478" width="12" style="35" customWidth="1"/>
    <col min="13479" max="13481" width="11.25" style="35" customWidth="1"/>
    <col min="13482" max="13504" width="12" style="35" customWidth="1"/>
    <col min="13505" max="13510" width="8.25" style="35" customWidth="1"/>
    <col min="13511" max="13537" width="12" style="35" customWidth="1"/>
    <col min="13538" max="13730" width="8.75" style="35"/>
    <col min="13731" max="13731" width="4.25" style="35" customWidth="1"/>
    <col min="13732" max="13732" width="18.375" style="35" customWidth="1"/>
    <col min="13733" max="13734" width="12" style="35" customWidth="1"/>
    <col min="13735" max="13737" width="11.25" style="35" customWidth="1"/>
    <col min="13738" max="13760" width="12" style="35" customWidth="1"/>
    <col min="13761" max="13766" width="8.25" style="35" customWidth="1"/>
    <col min="13767" max="13793" width="12" style="35" customWidth="1"/>
    <col min="13794" max="13986" width="8.75" style="35"/>
    <col min="13987" max="13987" width="4.25" style="35" customWidth="1"/>
    <col min="13988" max="13988" width="18.375" style="35" customWidth="1"/>
    <col min="13989" max="13990" width="12" style="35" customWidth="1"/>
    <col min="13991" max="13993" width="11.25" style="35" customWidth="1"/>
    <col min="13994" max="14016" width="12" style="35" customWidth="1"/>
    <col min="14017" max="14022" width="8.25" style="35" customWidth="1"/>
    <col min="14023" max="14049" width="12" style="35" customWidth="1"/>
    <col min="14050" max="14242" width="8.75" style="35"/>
    <col min="14243" max="14243" width="4.25" style="35" customWidth="1"/>
    <col min="14244" max="14244" width="18.375" style="35" customWidth="1"/>
    <col min="14245" max="14246" width="12" style="35" customWidth="1"/>
    <col min="14247" max="14249" width="11.25" style="35" customWidth="1"/>
    <col min="14250" max="14272" width="12" style="35" customWidth="1"/>
    <col min="14273" max="14278" width="8.25" style="35" customWidth="1"/>
    <col min="14279" max="14305" width="12" style="35" customWidth="1"/>
    <col min="14306" max="14498" width="8.75" style="35"/>
    <col min="14499" max="14499" width="4.25" style="35" customWidth="1"/>
    <col min="14500" max="14500" width="18.375" style="35" customWidth="1"/>
    <col min="14501" max="14502" width="12" style="35" customWidth="1"/>
    <col min="14503" max="14505" width="11.25" style="35" customWidth="1"/>
    <col min="14506" max="14528" width="12" style="35" customWidth="1"/>
    <col min="14529" max="14534" width="8.25" style="35" customWidth="1"/>
    <col min="14535" max="14561" width="12" style="35" customWidth="1"/>
    <col min="14562" max="14754" width="8.75" style="35"/>
    <col min="14755" max="14755" width="4.25" style="35" customWidth="1"/>
    <col min="14756" max="14756" width="18.375" style="35" customWidth="1"/>
    <col min="14757" max="14758" width="12" style="35" customWidth="1"/>
    <col min="14759" max="14761" width="11.25" style="35" customWidth="1"/>
    <col min="14762" max="14784" width="12" style="35" customWidth="1"/>
    <col min="14785" max="14790" width="8.25" style="35" customWidth="1"/>
    <col min="14791" max="14817" width="12" style="35" customWidth="1"/>
    <col min="14818" max="15010" width="8.75" style="35"/>
    <col min="15011" max="15011" width="4.25" style="35" customWidth="1"/>
    <col min="15012" max="15012" width="18.375" style="35" customWidth="1"/>
    <col min="15013" max="15014" width="12" style="35" customWidth="1"/>
    <col min="15015" max="15017" width="11.25" style="35" customWidth="1"/>
    <col min="15018" max="15040" width="12" style="35" customWidth="1"/>
    <col min="15041" max="15046" width="8.25" style="35" customWidth="1"/>
    <col min="15047" max="15073" width="12" style="35" customWidth="1"/>
    <col min="15074" max="15266" width="8.75" style="35"/>
    <col min="15267" max="15267" width="4.25" style="35" customWidth="1"/>
    <col min="15268" max="15268" width="18.375" style="35" customWidth="1"/>
    <col min="15269" max="15270" width="12" style="35" customWidth="1"/>
    <col min="15271" max="15273" width="11.25" style="35" customWidth="1"/>
    <col min="15274" max="15296" width="12" style="35" customWidth="1"/>
    <col min="15297" max="15302" width="8.25" style="35" customWidth="1"/>
    <col min="15303" max="15329" width="12" style="35" customWidth="1"/>
    <col min="15330" max="15522" width="8.75" style="35"/>
    <col min="15523" max="15523" width="4.25" style="35" customWidth="1"/>
    <col min="15524" max="15524" width="18.375" style="35" customWidth="1"/>
    <col min="15525" max="15526" width="12" style="35" customWidth="1"/>
    <col min="15527" max="15529" width="11.25" style="35" customWidth="1"/>
    <col min="15530" max="15552" width="12" style="35" customWidth="1"/>
    <col min="15553" max="15558" width="8.25" style="35" customWidth="1"/>
    <col min="15559" max="15585" width="12" style="35" customWidth="1"/>
    <col min="15586" max="15778" width="8.75" style="35"/>
    <col min="15779" max="15779" width="4.25" style="35" customWidth="1"/>
    <col min="15780" max="15780" width="18.375" style="35" customWidth="1"/>
    <col min="15781" max="15782" width="12" style="35" customWidth="1"/>
    <col min="15783" max="15785" width="11.25" style="35" customWidth="1"/>
    <col min="15786" max="15808" width="12" style="35" customWidth="1"/>
    <col min="15809" max="15814" width="8.25" style="35" customWidth="1"/>
    <col min="15815" max="15841" width="12" style="35" customWidth="1"/>
    <col min="15842" max="16034" width="8.75" style="35"/>
    <col min="16035" max="16035" width="4.25" style="35" customWidth="1"/>
    <col min="16036" max="16036" width="18.375" style="35" customWidth="1"/>
    <col min="16037" max="16038" width="12" style="35" customWidth="1"/>
    <col min="16039" max="16041" width="11.25" style="35" customWidth="1"/>
    <col min="16042" max="16064" width="12" style="35" customWidth="1"/>
    <col min="16065" max="16070" width="8.25" style="35" customWidth="1"/>
    <col min="16071" max="16097" width="12" style="35" customWidth="1"/>
    <col min="16098" max="16384" width="8.75" style="35"/>
  </cols>
  <sheetData>
    <row r="1" spans="1:21" ht="18.75">
      <c r="A1" s="373" t="s">
        <v>923</v>
      </c>
      <c r="B1" s="373"/>
      <c r="C1" s="373"/>
      <c r="D1" s="373"/>
      <c r="E1" s="343"/>
      <c r="F1" s="343"/>
      <c r="G1" s="373" t="s">
        <v>924</v>
      </c>
      <c r="H1" s="373"/>
      <c r="I1" s="373"/>
      <c r="J1" s="373"/>
      <c r="K1" s="373"/>
      <c r="L1" s="340"/>
    </row>
    <row r="2" spans="1:21" ht="18.75">
      <c r="A2" s="373" t="s">
        <v>926</v>
      </c>
      <c r="B2" s="373"/>
      <c r="C2" s="373"/>
      <c r="D2" s="373"/>
      <c r="E2" s="343"/>
      <c r="F2" s="343"/>
      <c r="G2" s="373" t="s">
        <v>925</v>
      </c>
      <c r="H2" s="373"/>
      <c r="I2" s="373"/>
      <c r="J2" s="373"/>
      <c r="K2" s="373"/>
      <c r="L2" s="340"/>
    </row>
    <row r="3" spans="1:21">
      <c r="A3" s="344"/>
      <c r="B3" s="344"/>
      <c r="C3" s="343"/>
      <c r="D3" s="343"/>
      <c r="E3" s="343"/>
      <c r="F3" s="343"/>
      <c r="G3" s="343"/>
      <c r="H3" s="343"/>
      <c r="I3" s="343"/>
      <c r="J3" s="343"/>
      <c r="K3" s="343"/>
      <c r="L3" s="344"/>
    </row>
    <row r="4" spans="1:21" ht="12" customHeight="1">
      <c r="A4" s="380" t="s">
        <v>219</v>
      </c>
      <c r="B4" s="380"/>
      <c r="C4" s="380"/>
      <c r="D4" s="380"/>
      <c r="E4" s="380"/>
      <c r="F4" s="380"/>
      <c r="G4" s="380"/>
      <c r="H4" s="380"/>
      <c r="I4" s="380"/>
      <c r="J4" s="380"/>
      <c r="K4" s="380"/>
      <c r="L4" s="40"/>
      <c r="M4" s="40"/>
      <c r="N4" s="40"/>
    </row>
    <row r="5" spans="1:21" ht="18" customHeight="1">
      <c r="A5" s="382" t="s">
        <v>220</v>
      </c>
      <c r="B5" s="382"/>
      <c r="C5" s="382"/>
      <c r="D5" s="382"/>
      <c r="E5" s="382"/>
      <c r="F5" s="382"/>
      <c r="G5" s="382"/>
      <c r="H5" s="382"/>
      <c r="I5" s="382"/>
      <c r="J5" s="382"/>
      <c r="K5" s="382"/>
    </row>
    <row r="6" spans="1:21" ht="16.899999999999999" customHeight="1">
      <c r="A6" s="388" t="s">
        <v>928</v>
      </c>
      <c r="B6" s="388"/>
      <c r="C6" s="388"/>
      <c r="D6" s="388"/>
      <c r="E6" s="388"/>
      <c r="F6" s="388"/>
      <c r="G6" s="388"/>
      <c r="H6" s="388"/>
      <c r="I6" s="388"/>
      <c r="J6" s="388"/>
      <c r="K6" s="388"/>
      <c r="L6" s="38"/>
      <c r="M6" s="38"/>
      <c r="N6" s="38"/>
      <c r="O6" s="38"/>
      <c r="P6" s="38"/>
      <c r="Q6" s="38"/>
      <c r="R6" s="38"/>
      <c r="S6" s="38"/>
      <c r="T6" s="38"/>
      <c r="U6" s="38"/>
    </row>
    <row r="7" spans="1:21" ht="17.25" customHeight="1">
      <c r="I7" s="394" t="s">
        <v>155</v>
      </c>
      <c r="J7" s="394"/>
      <c r="K7" s="394"/>
    </row>
    <row r="8" spans="1:21" s="75" customFormat="1" ht="23.1" customHeight="1">
      <c r="A8" s="396" t="s">
        <v>39</v>
      </c>
      <c r="B8" s="396" t="s">
        <v>91</v>
      </c>
      <c r="C8" s="392" t="s">
        <v>221</v>
      </c>
      <c r="D8" s="392"/>
      <c r="E8" s="392"/>
      <c r="F8" s="392"/>
      <c r="G8" s="392"/>
      <c r="H8" s="392"/>
      <c r="I8" s="392"/>
      <c r="J8" s="392"/>
      <c r="K8" s="392"/>
    </row>
    <row r="9" spans="1:21" s="75" customFormat="1" ht="23.1" customHeight="1">
      <c r="A9" s="396"/>
      <c r="B9" s="396"/>
      <c r="C9" s="392" t="s">
        <v>214</v>
      </c>
      <c r="D9" s="392" t="s">
        <v>113</v>
      </c>
      <c r="E9" s="392"/>
      <c r="F9" s="392"/>
      <c r="G9" s="392"/>
      <c r="H9" s="392" t="s">
        <v>114</v>
      </c>
      <c r="I9" s="392"/>
      <c r="J9" s="392"/>
      <c r="K9" s="392"/>
    </row>
    <row r="10" spans="1:21" s="75" customFormat="1" ht="23.1" customHeight="1">
      <c r="A10" s="396"/>
      <c r="B10" s="396"/>
      <c r="C10" s="392"/>
      <c r="D10" s="392" t="s">
        <v>109</v>
      </c>
      <c r="E10" s="392" t="s">
        <v>2</v>
      </c>
      <c r="F10" s="392"/>
      <c r="G10" s="392"/>
      <c r="H10" s="392" t="s">
        <v>109</v>
      </c>
      <c r="I10" s="392" t="s">
        <v>2</v>
      </c>
      <c r="J10" s="392"/>
      <c r="K10" s="392"/>
    </row>
    <row r="11" spans="1:21" s="75" customFormat="1" ht="36.75" customHeight="1">
      <c r="A11" s="396"/>
      <c r="B11" s="396"/>
      <c r="C11" s="392"/>
      <c r="D11" s="392"/>
      <c r="E11" s="76" t="s">
        <v>115</v>
      </c>
      <c r="F11" s="76" t="s">
        <v>116</v>
      </c>
      <c r="G11" s="76" t="s">
        <v>117</v>
      </c>
      <c r="H11" s="392"/>
      <c r="I11" s="76" t="s">
        <v>115</v>
      </c>
      <c r="J11" s="76" t="s">
        <v>116</v>
      </c>
      <c r="K11" s="76" t="s">
        <v>117</v>
      </c>
    </row>
    <row r="12" spans="1:21" s="80" customFormat="1" ht="23.1" customHeight="1">
      <c r="A12" s="77">
        <v>1</v>
      </c>
      <c r="B12" s="78" t="s">
        <v>93</v>
      </c>
      <c r="C12" s="79">
        <f t="shared" ref="C12:C24" si="0">+D12+H12</f>
        <v>539833</v>
      </c>
      <c r="D12" s="79">
        <f t="shared" ref="D12:D24" si="1">+E12+F12+G12</f>
        <v>390726</v>
      </c>
      <c r="E12" s="79">
        <v>10900</v>
      </c>
      <c r="F12" s="79">
        <v>372782</v>
      </c>
      <c r="G12" s="79">
        <v>7044</v>
      </c>
      <c r="H12" s="79">
        <f t="shared" ref="H12:H24" si="2">+I12+J12+K12</f>
        <v>149107</v>
      </c>
      <c r="I12" s="79">
        <v>46100</v>
      </c>
      <c r="J12" s="79">
        <v>100987</v>
      </c>
      <c r="K12" s="79">
        <v>2020</v>
      </c>
    </row>
    <row r="13" spans="1:21" s="80" customFormat="1" ht="23.1" customHeight="1">
      <c r="A13" s="77">
        <f t="shared" ref="A13:A24" si="3">+A12+1</f>
        <v>2</v>
      </c>
      <c r="B13" s="78" t="s">
        <v>213</v>
      </c>
      <c r="C13" s="79">
        <f>+D13+H13</f>
        <v>455954</v>
      </c>
      <c r="D13" s="79">
        <f>+E13+F13+G13</f>
        <v>384804</v>
      </c>
      <c r="E13" s="79">
        <v>139025</v>
      </c>
      <c r="F13" s="79">
        <v>241367</v>
      </c>
      <c r="G13" s="79">
        <v>4412</v>
      </c>
      <c r="H13" s="79">
        <f>+I13+J13+K13</f>
        <v>71150</v>
      </c>
      <c r="I13" s="79">
        <v>17600</v>
      </c>
      <c r="J13" s="79">
        <v>52500</v>
      </c>
      <c r="K13" s="79">
        <v>1050</v>
      </c>
    </row>
    <row r="14" spans="1:21" s="80" customFormat="1" ht="23.1" customHeight="1">
      <c r="A14" s="77">
        <f t="shared" si="3"/>
        <v>3</v>
      </c>
      <c r="B14" s="78" t="s">
        <v>94</v>
      </c>
      <c r="C14" s="79">
        <f t="shared" si="0"/>
        <v>622320</v>
      </c>
      <c r="D14" s="79">
        <f t="shared" si="1"/>
        <v>456975</v>
      </c>
      <c r="E14" s="79">
        <v>20475</v>
      </c>
      <c r="F14" s="79">
        <v>428482</v>
      </c>
      <c r="G14" s="79">
        <v>8018</v>
      </c>
      <c r="H14" s="79">
        <f t="shared" si="2"/>
        <v>165345</v>
      </c>
      <c r="I14" s="79">
        <v>36250</v>
      </c>
      <c r="J14" s="79">
        <v>126564</v>
      </c>
      <c r="K14" s="79">
        <v>2531</v>
      </c>
    </row>
    <row r="15" spans="1:21" s="80" customFormat="1" ht="23.1" customHeight="1">
      <c r="A15" s="77">
        <f t="shared" si="3"/>
        <v>4</v>
      </c>
      <c r="B15" s="78" t="s">
        <v>95</v>
      </c>
      <c r="C15" s="79">
        <f t="shared" si="0"/>
        <v>590637</v>
      </c>
      <c r="D15" s="79">
        <f t="shared" si="1"/>
        <v>473406</v>
      </c>
      <c r="E15" s="79">
        <v>208676</v>
      </c>
      <c r="F15" s="79">
        <v>259980</v>
      </c>
      <c r="G15" s="79">
        <v>4750</v>
      </c>
      <c r="H15" s="79">
        <f t="shared" si="2"/>
        <v>117231</v>
      </c>
      <c r="I15" s="79">
        <v>48251</v>
      </c>
      <c r="J15" s="79">
        <v>67627</v>
      </c>
      <c r="K15" s="79">
        <v>1353</v>
      </c>
    </row>
    <row r="16" spans="1:21" s="80" customFormat="1" ht="23.1" customHeight="1">
      <c r="A16" s="77">
        <f t="shared" si="3"/>
        <v>5</v>
      </c>
      <c r="B16" s="78" t="s">
        <v>96</v>
      </c>
      <c r="C16" s="79">
        <f t="shared" si="0"/>
        <v>590362</v>
      </c>
      <c r="D16" s="79">
        <f t="shared" si="1"/>
        <v>421281</v>
      </c>
      <c r="E16" s="79">
        <v>18750</v>
      </c>
      <c r="F16" s="79">
        <v>394986</v>
      </c>
      <c r="G16" s="79">
        <v>7545</v>
      </c>
      <c r="H16" s="79">
        <f t="shared" si="2"/>
        <v>169081</v>
      </c>
      <c r="I16" s="79">
        <v>36100</v>
      </c>
      <c r="J16" s="79">
        <v>130374</v>
      </c>
      <c r="K16" s="79">
        <v>2607</v>
      </c>
    </row>
    <row r="17" spans="1:11" s="80" customFormat="1" ht="23.1" customHeight="1">
      <c r="A17" s="77">
        <f t="shared" si="3"/>
        <v>6</v>
      </c>
      <c r="B17" s="78" t="s">
        <v>97</v>
      </c>
      <c r="C17" s="79">
        <f t="shared" si="0"/>
        <v>559919</v>
      </c>
      <c r="D17" s="79">
        <f t="shared" si="1"/>
        <v>431540</v>
      </c>
      <c r="E17" s="79">
        <v>25950</v>
      </c>
      <c r="F17" s="79">
        <v>398162</v>
      </c>
      <c r="G17" s="79">
        <v>7428</v>
      </c>
      <c r="H17" s="79">
        <f t="shared" si="2"/>
        <v>128379</v>
      </c>
      <c r="I17" s="79">
        <v>24100</v>
      </c>
      <c r="J17" s="79">
        <v>102234</v>
      </c>
      <c r="K17" s="79">
        <v>2045</v>
      </c>
    </row>
    <row r="18" spans="1:11" s="80" customFormat="1" ht="23.1" customHeight="1">
      <c r="A18" s="77">
        <f t="shared" si="3"/>
        <v>7</v>
      </c>
      <c r="B18" s="78" t="s">
        <v>98</v>
      </c>
      <c r="C18" s="79">
        <f t="shared" si="0"/>
        <v>494234</v>
      </c>
      <c r="D18" s="79">
        <f t="shared" si="1"/>
        <v>346639</v>
      </c>
      <c r="E18" s="79">
        <v>20650</v>
      </c>
      <c r="F18" s="79">
        <v>320077</v>
      </c>
      <c r="G18" s="79">
        <v>5912</v>
      </c>
      <c r="H18" s="79">
        <f t="shared" si="2"/>
        <v>147595</v>
      </c>
      <c r="I18" s="79">
        <v>38900</v>
      </c>
      <c r="J18" s="79">
        <v>106564</v>
      </c>
      <c r="K18" s="79">
        <v>2131</v>
      </c>
    </row>
    <row r="19" spans="1:11" s="80" customFormat="1" ht="23.1" customHeight="1">
      <c r="A19" s="77">
        <f t="shared" si="3"/>
        <v>8</v>
      </c>
      <c r="B19" s="78" t="s">
        <v>99</v>
      </c>
      <c r="C19" s="79">
        <f t="shared" si="0"/>
        <v>431114</v>
      </c>
      <c r="D19" s="79">
        <f t="shared" si="1"/>
        <v>308604</v>
      </c>
      <c r="E19" s="79">
        <v>11033</v>
      </c>
      <c r="F19" s="79">
        <v>291824</v>
      </c>
      <c r="G19" s="79">
        <v>5747</v>
      </c>
      <c r="H19" s="79">
        <f t="shared" si="2"/>
        <v>122510</v>
      </c>
      <c r="I19" s="79">
        <v>38151</v>
      </c>
      <c r="J19" s="79">
        <v>82705</v>
      </c>
      <c r="K19" s="79">
        <v>1654</v>
      </c>
    </row>
    <row r="20" spans="1:11" s="80" customFormat="1" ht="23.1" customHeight="1">
      <c r="A20" s="77">
        <f t="shared" si="3"/>
        <v>9</v>
      </c>
      <c r="B20" s="78" t="s">
        <v>100</v>
      </c>
      <c r="C20" s="79">
        <f t="shared" si="0"/>
        <v>611768</v>
      </c>
      <c r="D20" s="79">
        <f t="shared" si="1"/>
        <v>438717</v>
      </c>
      <c r="E20" s="79">
        <v>7000</v>
      </c>
      <c r="F20" s="79">
        <v>423639</v>
      </c>
      <c r="G20" s="79">
        <v>8078</v>
      </c>
      <c r="H20" s="79">
        <f t="shared" si="2"/>
        <v>173051</v>
      </c>
      <c r="I20" s="79">
        <v>17400</v>
      </c>
      <c r="J20" s="79">
        <v>152599</v>
      </c>
      <c r="K20" s="79">
        <v>3052</v>
      </c>
    </row>
    <row r="21" spans="1:11" s="80" customFormat="1" ht="23.1" customHeight="1">
      <c r="A21" s="77">
        <f t="shared" si="3"/>
        <v>10</v>
      </c>
      <c r="B21" s="78" t="s">
        <v>101</v>
      </c>
      <c r="C21" s="79">
        <f t="shared" si="0"/>
        <v>553972</v>
      </c>
      <c r="D21" s="79">
        <f t="shared" si="1"/>
        <v>426171</v>
      </c>
      <c r="E21" s="79">
        <v>3800</v>
      </c>
      <c r="F21" s="79">
        <v>414373</v>
      </c>
      <c r="G21" s="79">
        <v>7998</v>
      </c>
      <c r="H21" s="79">
        <f t="shared" si="2"/>
        <v>127801</v>
      </c>
      <c r="I21" s="79">
        <v>11290</v>
      </c>
      <c r="J21" s="79">
        <v>114226</v>
      </c>
      <c r="K21" s="79">
        <v>2285</v>
      </c>
    </row>
    <row r="22" spans="1:11" s="80" customFormat="1" ht="23.1" customHeight="1">
      <c r="A22" s="77">
        <f t="shared" si="3"/>
        <v>11</v>
      </c>
      <c r="B22" s="78" t="s">
        <v>102</v>
      </c>
      <c r="C22" s="79">
        <f t="shared" si="0"/>
        <v>221961</v>
      </c>
      <c r="D22" s="79">
        <f t="shared" si="1"/>
        <v>193887</v>
      </c>
      <c r="E22" s="79">
        <v>21600</v>
      </c>
      <c r="F22" s="79">
        <v>169374</v>
      </c>
      <c r="G22" s="79">
        <v>2913</v>
      </c>
      <c r="H22" s="79">
        <f t="shared" si="2"/>
        <v>28074</v>
      </c>
      <c r="I22" s="79">
        <v>1600</v>
      </c>
      <c r="J22" s="79">
        <v>25955</v>
      </c>
      <c r="K22" s="79">
        <v>519</v>
      </c>
    </row>
    <row r="23" spans="1:11" s="80" customFormat="1" ht="23.1" customHeight="1">
      <c r="A23" s="77">
        <f t="shared" si="3"/>
        <v>12</v>
      </c>
      <c r="B23" s="78" t="s">
        <v>103</v>
      </c>
      <c r="C23" s="79">
        <f>+D23+H23</f>
        <v>283347</v>
      </c>
      <c r="D23" s="79">
        <f t="shared" si="1"/>
        <v>216595</v>
      </c>
      <c r="E23" s="79">
        <v>1700</v>
      </c>
      <c r="F23" s="79">
        <v>211196</v>
      </c>
      <c r="G23" s="79">
        <v>3699</v>
      </c>
      <c r="H23" s="79">
        <f t="shared" si="2"/>
        <v>66752</v>
      </c>
      <c r="I23" s="79">
        <v>4850</v>
      </c>
      <c r="J23" s="79">
        <v>60688</v>
      </c>
      <c r="K23" s="79">
        <v>1214</v>
      </c>
    </row>
    <row r="24" spans="1:11" s="80" customFormat="1" ht="23.1" customHeight="1">
      <c r="A24" s="77">
        <f t="shared" si="3"/>
        <v>13</v>
      </c>
      <c r="B24" s="78" t="s">
        <v>104</v>
      </c>
      <c r="C24" s="79">
        <f t="shared" si="0"/>
        <v>367482</v>
      </c>
      <c r="D24" s="79">
        <f t="shared" si="1"/>
        <v>290606</v>
      </c>
      <c r="E24" s="79">
        <v>30350</v>
      </c>
      <c r="F24" s="79">
        <f>255064+300</f>
        <v>255364</v>
      </c>
      <c r="G24" s="79">
        <v>4892</v>
      </c>
      <c r="H24" s="79">
        <f t="shared" si="2"/>
        <v>76876</v>
      </c>
      <c r="I24" s="79">
        <v>17730</v>
      </c>
      <c r="J24" s="79">
        <v>57986</v>
      </c>
      <c r="K24" s="79">
        <v>1160</v>
      </c>
    </row>
    <row r="25" spans="1:11" s="82" customFormat="1" ht="23.1" customHeight="1">
      <c r="A25" s="395" t="s">
        <v>92</v>
      </c>
      <c r="B25" s="395"/>
      <c r="C25" s="81">
        <f t="shared" ref="C25:K25" si="4">SUM(C12:C24)</f>
        <v>6322903</v>
      </c>
      <c r="D25" s="81">
        <f t="shared" si="4"/>
        <v>4779951</v>
      </c>
      <c r="E25" s="81">
        <f t="shared" si="4"/>
        <v>519909</v>
      </c>
      <c r="F25" s="81">
        <f t="shared" si="4"/>
        <v>4181606</v>
      </c>
      <c r="G25" s="81">
        <f t="shared" si="4"/>
        <v>78436</v>
      </c>
      <c r="H25" s="81">
        <f t="shared" si="4"/>
        <v>1542952</v>
      </c>
      <c r="I25" s="81">
        <f t="shared" si="4"/>
        <v>338322</v>
      </c>
      <c r="J25" s="81">
        <f t="shared" si="4"/>
        <v>1181009</v>
      </c>
      <c r="K25" s="81">
        <f t="shared" si="4"/>
        <v>23621</v>
      </c>
    </row>
    <row r="26" spans="1:11" ht="15.6" customHeight="1"/>
    <row r="27" spans="1:11" ht="19.5" customHeight="1">
      <c r="G27" s="387"/>
      <c r="H27" s="393"/>
      <c r="I27" s="393"/>
      <c r="J27" s="393"/>
      <c r="K27" s="393"/>
    </row>
    <row r="29" spans="1:11" ht="15.6" customHeight="1"/>
    <row r="30" spans="1:11" ht="15.6" customHeight="1"/>
    <row r="31" spans="1:11" ht="15.6" customHeight="1"/>
    <row r="32" spans="1:11" ht="15.6" customHeight="1"/>
    <row r="33" ht="15.6" customHeight="1"/>
  </sheetData>
  <mergeCells count="20">
    <mergeCell ref="G27:K27"/>
    <mergeCell ref="A4:K4"/>
    <mergeCell ref="A5:K5"/>
    <mergeCell ref="I7:K7"/>
    <mergeCell ref="A6:K6"/>
    <mergeCell ref="A25:B25"/>
    <mergeCell ref="A8:A11"/>
    <mergeCell ref="B8:B11"/>
    <mergeCell ref="C8:K8"/>
    <mergeCell ref="C9:C11"/>
    <mergeCell ref="D9:G9"/>
    <mergeCell ref="H9:K9"/>
    <mergeCell ref="D10:D11"/>
    <mergeCell ref="E10:G10"/>
    <mergeCell ref="H10:H11"/>
    <mergeCell ref="I10:K10"/>
    <mergeCell ref="A1:D1"/>
    <mergeCell ref="A2:D2"/>
    <mergeCell ref="G1:K1"/>
    <mergeCell ref="G2:K2"/>
  </mergeCells>
  <phoneticPr fontId="3" type="noConversion"/>
  <printOptions horizontalCentered="1"/>
  <pageMargins left="0" right="0" top="0.51181102362204722" bottom="0.35433070866141736" header="0.39370078740157483" footer="0.19685039370078741"/>
  <pageSetup paperSize="9" scale="95" orientation="landscape" r:id="rId1"/>
  <headerFooter alignWithMargins="0">
    <oddFooter>&amp;C&amp;P/1 (PL07)</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48"/>
  <sheetViews>
    <sheetView topLeftCell="A41" zoomScale="70" zoomScaleNormal="70" workbookViewId="0">
      <selection activeCell="L51" sqref="L51"/>
    </sheetView>
  </sheetViews>
  <sheetFormatPr defaultColWidth="9.375" defaultRowHeight="18.75" outlineLevelRow="1"/>
  <cols>
    <col min="1" max="1" width="7.5" style="132" customWidth="1"/>
    <col min="2" max="2" width="43.125" style="131" customWidth="1"/>
    <col min="3" max="3" width="16.5" style="133" customWidth="1"/>
    <col min="4" max="7" width="14.125" style="134" customWidth="1"/>
    <col min="8" max="8" width="14.125" style="126" customWidth="1"/>
    <col min="9" max="9" width="14.125" style="134" customWidth="1"/>
    <col min="10" max="14" width="12.875" style="135" customWidth="1"/>
    <col min="15" max="15" width="17.5" style="135" customWidth="1"/>
    <col min="16" max="16384" width="9.375" style="131"/>
  </cols>
  <sheetData>
    <row r="1" spans="1:16" ht="26.25">
      <c r="A1" s="397" t="s">
        <v>923</v>
      </c>
      <c r="B1" s="397"/>
      <c r="C1" s="397"/>
      <c r="D1" s="397"/>
      <c r="E1" s="345"/>
      <c r="F1" s="345"/>
      <c r="G1" s="345"/>
      <c r="H1" s="345"/>
      <c r="I1" s="345"/>
      <c r="J1" s="397" t="s">
        <v>924</v>
      </c>
      <c r="K1" s="397"/>
      <c r="L1" s="397"/>
      <c r="M1" s="397"/>
      <c r="N1" s="397"/>
      <c r="O1" s="397"/>
    </row>
    <row r="2" spans="1:16" ht="26.25">
      <c r="A2" s="397" t="s">
        <v>926</v>
      </c>
      <c r="B2" s="397"/>
      <c r="C2" s="397"/>
      <c r="D2" s="397"/>
      <c r="E2" s="345"/>
      <c r="F2" s="345"/>
      <c r="G2" s="345"/>
      <c r="H2" s="345"/>
      <c r="I2" s="345"/>
      <c r="J2" s="397" t="s">
        <v>925</v>
      </c>
      <c r="K2" s="397"/>
      <c r="L2" s="397"/>
      <c r="M2" s="397"/>
      <c r="N2" s="397"/>
      <c r="O2" s="397"/>
    </row>
    <row r="3" spans="1:16">
      <c r="A3" s="341"/>
      <c r="B3" s="341"/>
      <c r="C3" s="341"/>
      <c r="D3" s="341"/>
      <c r="E3" s="341"/>
      <c r="F3" s="341"/>
      <c r="G3" s="341"/>
      <c r="H3" s="341"/>
      <c r="I3" s="341"/>
      <c r="J3" s="341"/>
      <c r="K3" s="341"/>
      <c r="L3" s="341"/>
      <c r="M3" s="341"/>
      <c r="N3" s="341"/>
      <c r="O3" s="341"/>
    </row>
    <row r="4" spans="1:16" ht="32.25" customHeight="1">
      <c r="A4" s="399" t="s">
        <v>919</v>
      </c>
      <c r="B4" s="399"/>
      <c r="C4" s="399"/>
      <c r="D4" s="399"/>
      <c r="E4" s="399"/>
      <c r="F4" s="399"/>
      <c r="G4" s="399"/>
      <c r="H4" s="399"/>
      <c r="I4" s="399"/>
      <c r="J4" s="399"/>
      <c r="K4" s="399"/>
      <c r="L4" s="399"/>
      <c r="M4" s="399"/>
      <c r="N4" s="399"/>
      <c r="O4" s="399"/>
    </row>
    <row r="5" spans="1:16" s="125" customFormat="1" ht="39.75" customHeight="1">
      <c r="A5" s="399" t="s">
        <v>920</v>
      </c>
      <c r="B5" s="399"/>
      <c r="C5" s="399"/>
      <c r="D5" s="399"/>
      <c r="E5" s="399"/>
      <c r="F5" s="399"/>
      <c r="G5" s="399"/>
      <c r="H5" s="399"/>
      <c r="I5" s="399"/>
      <c r="J5" s="399"/>
      <c r="K5" s="399"/>
      <c r="L5" s="399"/>
      <c r="M5" s="399"/>
      <c r="N5" s="399"/>
      <c r="O5" s="399"/>
    </row>
    <row r="6" spans="1:16" s="125" customFormat="1" ht="28.5" customHeight="1">
      <c r="A6" s="400" t="s">
        <v>930</v>
      </c>
      <c r="B6" s="400"/>
      <c r="C6" s="400"/>
      <c r="D6" s="400"/>
      <c r="E6" s="400"/>
      <c r="F6" s="400"/>
      <c r="G6" s="400"/>
      <c r="H6" s="400"/>
      <c r="I6" s="400"/>
      <c r="J6" s="400"/>
      <c r="K6" s="400"/>
      <c r="L6" s="400"/>
      <c r="M6" s="400"/>
      <c r="N6" s="400"/>
      <c r="O6" s="400"/>
    </row>
    <row r="7" spans="1:16" s="125" customFormat="1" ht="25.35" customHeight="1">
      <c r="A7" s="401" t="s">
        <v>434</v>
      </c>
      <c r="B7" s="401"/>
      <c r="C7" s="401"/>
      <c r="D7" s="401"/>
      <c r="E7" s="401"/>
      <c r="F7" s="401"/>
      <c r="G7" s="401"/>
      <c r="H7" s="401"/>
      <c r="I7" s="401"/>
      <c r="J7" s="401"/>
      <c r="K7" s="401"/>
      <c r="L7" s="401"/>
      <c r="M7" s="401"/>
      <c r="N7" s="401"/>
      <c r="O7" s="401"/>
    </row>
    <row r="8" spans="1:16" s="126" customFormat="1" ht="45" customHeight="1">
      <c r="A8" s="398" t="s">
        <v>39</v>
      </c>
      <c r="B8" s="398" t="s">
        <v>435</v>
      </c>
      <c r="C8" s="398" t="s">
        <v>436</v>
      </c>
      <c r="D8" s="398"/>
      <c r="E8" s="398"/>
      <c r="F8" s="398"/>
      <c r="G8" s="398"/>
      <c r="H8" s="398"/>
      <c r="I8" s="398"/>
      <c r="J8" s="398" t="s">
        <v>437</v>
      </c>
      <c r="K8" s="398"/>
      <c r="L8" s="398"/>
      <c r="M8" s="398"/>
      <c r="N8" s="398" t="s">
        <v>438</v>
      </c>
      <c r="O8" s="398" t="s">
        <v>439</v>
      </c>
      <c r="P8" s="138"/>
    </row>
    <row r="9" spans="1:16" s="126" customFormat="1" ht="33.75" customHeight="1">
      <c r="A9" s="398"/>
      <c r="B9" s="398"/>
      <c r="C9" s="402" t="s">
        <v>440</v>
      </c>
      <c r="D9" s="398" t="s">
        <v>441</v>
      </c>
      <c r="E9" s="398"/>
      <c r="F9" s="398"/>
      <c r="G9" s="398"/>
      <c r="H9" s="398"/>
      <c r="I9" s="398"/>
      <c r="J9" s="398"/>
      <c r="K9" s="398"/>
      <c r="L9" s="398"/>
      <c r="M9" s="398"/>
      <c r="N9" s="398"/>
      <c r="O9" s="398"/>
      <c r="P9" s="138"/>
    </row>
    <row r="10" spans="1:16" s="126" customFormat="1" ht="33.75" customHeight="1">
      <c r="A10" s="398"/>
      <c r="B10" s="398"/>
      <c r="C10" s="402"/>
      <c r="D10" s="398" t="s">
        <v>442</v>
      </c>
      <c r="E10" s="405" t="s">
        <v>443</v>
      </c>
      <c r="F10" s="405"/>
      <c r="G10" s="405"/>
      <c r="H10" s="405"/>
      <c r="I10" s="405"/>
      <c r="J10" s="398"/>
      <c r="K10" s="398"/>
      <c r="L10" s="398"/>
      <c r="M10" s="398"/>
      <c r="N10" s="398"/>
      <c r="O10" s="398"/>
      <c r="P10" s="138"/>
    </row>
    <row r="11" spans="1:16" s="126" customFormat="1" ht="33.75" customHeight="1">
      <c r="A11" s="398"/>
      <c r="B11" s="398"/>
      <c r="C11" s="402"/>
      <c r="D11" s="398"/>
      <c r="E11" s="398" t="s">
        <v>444</v>
      </c>
      <c r="F11" s="398"/>
      <c r="G11" s="398"/>
      <c r="H11" s="398" t="s">
        <v>445</v>
      </c>
      <c r="I11" s="398"/>
      <c r="J11" s="398" t="s">
        <v>42</v>
      </c>
      <c r="K11" s="404" t="s">
        <v>50</v>
      </c>
      <c r="L11" s="404"/>
      <c r="M11" s="404"/>
      <c r="N11" s="398"/>
      <c r="O11" s="398"/>
      <c r="P11" s="138"/>
    </row>
    <row r="12" spans="1:16" s="126" customFormat="1" ht="39.75" customHeight="1">
      <c r="A12" s="398"/>
      <c r="B12" s="398"/>
      <c r="C12" s="402"/>
      <c r="D12" s="398"/>
      <c r="E12" s="398" t="s">
        <v>42</v>
      </c>
      <c r="F12" s="398" t="s">
        <v>446</v>
      </c>
      <c r="G12" s="398" t="s">
        <v>447</v>
      </c>
      <c r="H12" s="398" t="s">
        <v>448</v>
      </c>
      <c r="I12" s="398" t="s">
        <v>449</v>
      </c>
      <c r="J12" s="398"/>
      <c r="K12" s="398" t="s">
        <v>450</v>
      </c>
      <c r="L12" s="398" t="s">
        <v>451</v>
      </c>
      <c r="M12" s="398" t="s">
        <v>452</v>
      </c>
      <c r="N12" s="398"/>
      <c r="O12" s="398"/>
      <c r="P12" s="138"/>
    </row>
    <row r="13" spans="1:16" s="126" customFormat="1" ht="52.5" customHeight="1">
      <c r="A13" s="398"/>
      <c r="B13" s="398"/>
      <c r="C13" s="402"/>
      <c r="D13" s="398"/>
      <c r="E13" s="398"/>
      <c r="F13" s="398"/>
      <c r="G13" s="398"/>
      <c r="H13" s="398"/>
      <c r="I13" s="398"/>
      <c r="J13" s="398"/>
      <c r="K13" s="398"/>
      <c r="L13" s="398"/>
      <c r="M13" s="398"/>
      <c r="N13" s="398"/>
      <c r="O13" s="398"/>
      <c r="P13" s="138"/>
    </row>
    <row r="14" spans="1:16" s="126" customFormat="1" ht="44.25" customHeight="1" outlineLevel="1">
      <c r="A14" s="127"/>
      <c r="B14" s="128" t="s">
        <v>206</v>
      </c>
      <c r="C14" s="129"/>
      <c r="D14" s="130">
        <v>7996634.4199999999</v>
      </c>
      <c r="E14" s="130">
        <v>1724381</v>
      </c>
      <c r="F14" s="130">
        <v>862559.5</v>
      </c>
      <c r="G14" s="130">
        <v>944021.5</v>
      </c>
      <c r="H14" s="130">
        <v>31674200</v>
      </c>
      <c r="I14" s="130">
        <v>6190064.7999999998</v>
      </c>
      <c r="J14" s="130">
        <v>464900.59399999998</v>
      </c>
      <c r="K14" s="130">
        <v>146193.59399999998</v>
      </c>
      <c r="L14" s="130">
        <v>79835</v>
      </c>
      <c r="M14" s="130">
        <v>238872</v>
      </c>
      <c r="N14" s="130">
        <v>40000</v>
      </c>
      <c r="O14" s="130"/>
      <c r="P14" s="138"/>
    </row>
    <row r="15" spans="1:16" s="126" customFormat="1" ht="56.1" customHeight="1" outlineLevel="1">
      <c r="A15" s="174" t="s">
        <v>47</v>
      </c>
      <c r="B15" s="175" t="s">
        <v>453</v>
      </c>
      <c r="C15" s="128"/>
      <c r="D15" s="176">
        <v>4595539.42</v>
      </c>
      <c r="E15" s="176">
        <v>897411</v>
      </c>
      <c r="F15" s="176">
        <v>426548</v>
      </c>
      <c r="G15" s="176">
        <v>470863</v>
      </c>
      <c r="H15" s="176">
        <v>31674200</v>
      </c>
      <c r="I15" s="176">
        <v>3698137.8</v>
      </c>
      <c r="J15" s="176">
        <v>459030.59399999998</v>
      </c>
      <c r="K15" s="176">
        <v>146193.59399999998</v>
      </c>
      <c r="L15" s="176">
        <v>79835</v>
      </c>
      <c r="M15" s="176">
        <v>233002</v>
      </c>
      <c r="N15" s="176">
        <v>26500</v>
      </c>
      <c r="O15" s="176"/>
      <c r="P15" s="138"/>
    </row>
    <row r="16" spans="1:16" s="126" customFormat="1" ht="43.5" customHeight="1" outlineLevel="1">
      <c r="A16" s="174" t="s">
        <v>454</v>
      </c>
      <c r="B16" s="175" t="s">
        <v>455</v>
      </c>
      <c r="C16" s="128"/>
      <c r="D16" s="176">
        <v>1133907</v>
      </c>
      <c r="E16" s="176">
        <v>208742</v>
      </c>
      <c r="F16" s="176">
        <v>104279</v>
      </c>
      <c r="G16" s="176">
        <v>104463</v>
      </c>
      <c r="H16" s="176">
        <v>0</v>
      </c>
      <c r="I16" s="176">
        <v>925175</v>
      </c>
      <c r="J16" s="176">
        <v>157906.59399999998</v>
      </c>
      <c r="K16" s="176">
        <v>42693.593999999997</v>
      </c>
      <c r="L16" s="176">
        <v>38402</v>
      </c>
      <c r="M16" s="176">
        <v>76811</v>
      </c>
      <c r="N16" s="176">
        <v>5500</v>
      </c>
      <c r="O16" s="176"/>
      <c r="P16" s="138"/>
    </row>
    <row r="17" spans="1:16" s="126" customFormat="1" ht="71.25" customHeight="1" outlineLevel="1">
      <c r="A17" s="177" t="s">
        <v>456</v>
      </c>
      <c r="B17" s="178" t="s">
        <v>457</v>
      </c>
      <c r="C17" s="141" t="s">
        <v>458</v>
      </c>
      <c r="D17" s="179">
        <v>220225</v>
      </c>
      <c r="E17" s="179">
        <v>27045</v>
      </c>
      <c r="F17" s="179">
        <v>6761</v>
      </c>
      <c r="G17" s="179">
        <v>20284</v>
      </c>
      <c r="H17" s="180" t="s">
        <v>459</v>
      </c>
      <c r="I17" s="179">
        <v>193180</v>
      </c>
      <c r="J17" s="179">
        <v>25040</v>
      </c>
      <c r="K17" s="179"/>
      <c r="L17" s="181">
        <v>4525</v>
      </c>
      <c r="M17" s="181">
        <v>20515</v>
      </c>
      <c r="N17" s="182"/>
      <c r="O17" s="130"/>
      <c r="P17" s="138"/>
    </row>
    <row r="18" spans="1:16" s="126" customFormat="1" ht="72.75" customHeight="1" outlineLevel="1">
      <c r="A18" s="183" t="s">
        <v>460</v>
      </c>
      <c r="B18" s="184" t="s">
        <v>461</v>
      </c>
      <c r="C18" s="185" t="s">
        <v>462</v>
      </c>
      <c r="D18" s="179">
        <v>385329</v>
      </c>
      <c r="E18" s="179">
        <v>82860</v>
      </c>
      <c r="F18" s="179">
        <v>58002</v>
      </c>
      <c r="G18" s="179">
        <v>24858</v>
      </c>
      <c r="H18" s="180" t="s">
        <v>463</v>
      </c>
      <c r="I18" s="179">
        <v>302469</v>
      </c>
      <c r="J18" s="179">
        <v>73826</v>
      </c>
      <c r="K18" s="186">
        <v>31826</v>
      </c>
      <c r="L18" s="186">
        <v>18500</v>
      </c>
      <c r="M18" s="186">
        <v>23500</v>
      </c>
      <c r="N18" s="182">
        <v>1500</v>
      </c>
      <c r="O18" s="130"/>
      <c r="P18" s="138"/>
    </row>
    <row r="19" spans="1:16" s="126" customFormat="1" ht="56.1" customHeight="1" outlineLevel="1">
      <c r="A19" s="177" t="s">
        <v>464</v>
      </c>
      <c r="B19" s="187" t="s">
        <v>465</v>
      </c>
      <c r="C19" s="185" t="s">
        <v>466</v>
      </c>
      <c r="D19" s="179">
        <v>10093</v>
      </c>
      <c r="E19" s="179">
        <v>1170</v>
      </c>
      <c r="F19" s="179"/>
      <c r="G19" s="179">
        <v>1170</v>
      </c>
      <c r="H19" s="180"/>
      <c r="I19" s="179">
        <v>8923</v>
      </c>
      <c r="J19" s="179">
        <v>600</v>
      </c>
      <c r="K19" s="179"/>
      <c r="L19" s="179"/>
      <c r="M19" s="179">
        <v>600</v>
      </c>
      <c r="N19" s="182">
        <v>500</v>
      </c>
      <c r="O19" s="130"/>
      <c r="P19" s="138"/>
    </row>
    <row r="20" spans="1:16" s="126" customFormat="1" ht="56.1" customHeight="1" outlineLevel="1">
      <c r="A20" s="183" t="s">
        <v>467</v>
      </c>
      <c r="B20" s="187" t="s">
        <v>468</v>
      </c>
      <c r="C20" s="185" t="s">
        <v>469</v>
      </c>
      <c r="D20" s="179">
        <v>24407</v>
      </c>
      <c r="E20" s="179">
        <v>1841</v>
      </c>
      <c r="F20" s="179"/>
      <c r="G20" s="179">
        <v>1841</v>
      </c>
      <c r="H20" s="180"/>
      <c r="I20" s="179">
        <v>22566</v>
      </c>
      <c r="J20" s="179">
        <v>1000</v>
      </c>
      <c r="K20" s="179"/>
      <c r="L20" s="179"/>
      <c r="M20" s="179">
        <v>1000</v>
      </c>
      <c r="N20" s="182">
        <v>1000</v>
      </c>
      <c r="O20" s="130"/>
      <c r="P20" s="138"/>
    </row>
    <row r="21" spans="1:16" s="126" customFormat="1" ht="56.1" customHeight="1" outlineLevel="1">
      <c r="A21" s="177" t="s">
        <v>470</v>
      </c>
      <c r="B21" s="187" t="s">
        <v>471</v>
      </c>
      <c r="C21" s="185" t="s">
        <v>472</v>
      </c>
      <c r="D21" s="179">
        <v>10201</v>
      </c>
      <c r="E21" s="179">
        <v>1185</v>
      </c>
      <c r="F21" s="179"/>
      <c r="G21" s="179">
        <v>1185</v>
      </c>
      <c r="H21" s="180"/>
      <c r="I21" s="179">
        <v>9016</v>
      </c>
      <c r="J21" s="179">
        <v>600</v>
      </c>
      <c r="K21" s="179"/>
      <c r="L21" s="179"/>
      <c r="M21" s="179">
        <v>600</v>
      </c>
      <c r="N21" s="182">
        <v>500</v>
      </c>
      <c r="O21" s="130"/>
      <c r="P21" s="138"/>
    </row>
    <row r="22" spans="1:16" s="126" customFormat="1" ht="61.5" customHeight="1" outlineLevel="1">
      <c r="A22" s="183" t="s">
        <v>473</v>
      </c>
      <c r="B22" s="184" t="s">
        <v>474</v>
      </c>
      <c r="C22" s="185" t="s">
        <v>475</v>
      </c>
      <c r="D22" s="179">
        <v>295974</v>
      </c>
      <c r="E22" s="179">
        <v>56452</v>
      </c>
      <c r="F22" s="179">
        <v>39516</v>
      </c>
      <c r="G22" s="179">
        <v>16936</v>
      </c>
      <c r="H22" s="180" t="s">
        <v>476</v>
      </c>
      <c r="I22" s="179">
        <v>239522</v>
      </c>
      <c r="J22" s="179">
        <v>42244.593999999997</v>
      </c>
      <c r="K22" s="186">
        <v>10867.594000000001</v>
      </c>
      <c r="L22" s="186">
        <v>15377</v>
      </c>
      <c r="M22" s="186">
        <v>16000</v>
      </c>
      <c r="N22" s="182">
        <v>1000</v>
      </c>
      <c r="O22" s="130"/>
      <c r="P22" s="138"/>
    </row>
    <row r="23" spans="1:16" s="126" customFormat="1" ht="56.1" customHeight="1" outlineLevel="1">
      <c r="A23" s="177" t="s">
        <v>477</v>
      </c>
      <c r="B23" s="178" t="s">
        <v>478</v>
      </c>
      <c r="C23" s="185" t="s">
        <v>479</v>
      </c>
      <c r="D23" s="179">
        <v>187678</v>
      </c>
      <c r="E23" s="179">
        <v>38189</v>
      </c>
      <c r="F23" s="179"/>
      <c r="G23" s="179">
        <v>38189</v>
      </c>
      <c r="H23" s="180" t="s">
        <v>480</v>
      </c>
      <c r="I23" s="179">
        <v>149499</v>
      </c>
      <c r="J23" s="179">
        <v>14596</v>
      </c>
      <c r="K23" s="179"/>
      <c r="L23" s="179"/>
      <c r="M23" s="179">
        <v>14596</v>
      </c>
      <c r="N23" s="182">
        <v>1000</v>
      </c>
      <c r="O23" s="130"/>
      <c r="P23" s="138"/>
    </row>
    <row r="24" spans="1:16" s="126" customFormat="1" ht="59.25" customHeight="1" outlineLevel="1">
      <c r="A24" s="127" t="s">
        <v>481</v>
      </c>
      <c r="B24" s="188" t="s">
        <v>453</v>
      </c>
      <c r="C24" s="185"/>
      <c r="D24" s="176">
        <v>3461632.42</v>
      </c>
      <c r="E24" s="176">
        <v>688669</v>
      </c>
      <c r="F24" s="176">
        <v>322269</v>
      </c>
      <c r="G24" s="176">
        <v>366400</v>
      </c>
      <c r="H24" s="176">
        <v>31674200</v>
      </c>
      <c r="I24" s="176">
        <v>2772962.8</v>
      </c>
      <c r="J24" s="176">
        <v>301124</v>
      </c>
      <c r="K24" s="176">
        <v>103500</v>
      </c>
      <c r="L24" s="176">
        <v>41433</v>
      </c>
      <c r="M24" s="176">
        <v>156191</v>
      </c>
      <c r="N24" s="176">
        <v>21000</v>
      </c>
      <c r="O24" s="130"/>
      <c r="P24" s="138"/>
    </row>
    <row r="25" spans="1:16" s="126" customFormat="1" ht="127.5" customHeight="1" outlineLevel="1">
      <c r="A25" s="177" t="s">
        <v>456</v>
      </c>
      <c r="B25" s="187" t="s">
        <v>482</v>
      </c>
      <c r="C25" s="185" t="s">
        <v>483</v>
      </c>
      <c r="D25" s="179">
        <v>105000</v>
      </c>
      <c r="E25" s="179">
        <v>3000</v>
      </c>
      <c r="F25" s="179"/>
      <c r="G25" s="179">
        <v>3000</v>
      </c>
      <c r="H25" s="180" t="s">
        <v>484</v>
      </c>
      <c r="I25" s="179">
        <v>102000</v>
      </c>
      <c r="J25" s="179">
        <v>2317</v>
      </c>
      <c r="K25" s="179"/>
      <c r="L25" s="179"/>
      <c r="M25" s="179">
        <v>2317</v>
      </c>
      <c r="N25" s="182"/>
      <c r="O25" s="130"/>
      <c r="P25" s="138"/>
    </row>
    <row r="26" spans="1:16" s="126" customFormat="1" ht="56.1" customHeight="1" outlineLevel="1">
      <c r="A26" s="183" t="s">
        <v>460</v>
      </c>
      <c r="B26" s="187" t="s">
        <v>485</v>
      </c>
      <c r="C26" s="185" t="s">
        <v>486</v>
      </c>
      <c r="D26" s="179">
        <v>32450</v>
      </c>
      <c r="E26" s="179">
        <v>4500</v>
      </c>
      <c r="F26" s="179"/>
      <c r="G26" s="179">
        <v>4500</v>
      </c>
      <c r="H26" s="180" t="s">
        <v>487</v>
      </c>
      <c r="I26" s="179">
        <v>27950</v>
      </c>
      <c r="J26" s="179">
        <v>199</v>
      </c>
      <c r="K26" s="179"/>
      <c r="L26" s="179"/>
      <c r="M26" s="179">
        <v>199</v>
      </c>
      <c r="N26" s="182">
        <v>1000</v>
      </c>
      <c r="O26" s="130"/>
      <c r="P26" s="138"/>
    </row>
    <row r="27" spans="1:16" s="126" customFormat="1" ht="56.1" customHeight="1" outlineLevel="1">
      <c r="A27" s="177" t="s">
        <v>464</v>
      </c>
      <c r="B27" s="187" t="s">
        <v>488</v>
      </c>
      <c r="C27" s="185" t="s">
        <v>489</v>
      </c>
      <c r="D27" s="179">
        <v>29284</v>
      </c>
      <c r="E27" s="179">
        <v>5909</v>
      </c>
      <c r="F27" s="179"/>
      <c r="G27" s="179">
        <v>5909</v>
      </c>
      <c r="H27" s="180" t="s">
        <v>490</v>
      </c>
      <c r="I27" s="179">
        <v>23375</v>
      </c>
      <c r="J27" s="179">
        <v>1601</v>
      </c>
      <c r="K27" s="179"/>
      <c r="L27" s="179"/>
      <c r="M27" s="179">
        <v>1601</v>
      </c>
      <c r="N27" s="182">
        <v>1000</v>
      </c>
      <c r="O27" s="130"/>
      <c r="P27" s="138"/>
    </row>
    <row r="28" spans="1:16" s="126" customFormat="1" ht="66" customHeight="1" outlineLevel="1">
      <c r="A28" s="183" t="s">
        <v>467</v>
      </c>
      <c r="B28" s="178" t="s">
        <v>491</v>
      </c>
      <c r="C28" s="141" t="s">
        <v>492</v>
      </c>
      <c r="D28" s="179">
        <v>18104.86</v>
      </c>
      <c r="E28" s="179">
        <v>4589</v>
      </c>
      <c r="F28" s="179"/>
      <c r="G28" s="179">
        <v>4589</v>
      </c>
      <c r="H28" s="180" t="s">
        <v>493</v>
      </c>
      <c r="I28" s="179">
        <v>13515.6</v>
      </c>
      <c r="J28" s="179">
        <v>2900</v>
      </c>
      <c r="K28" s="179"/>
      <c r="L28" s="179"/>
      <c r="M28" s="179">
        <v>2900</v>
      </c>
      <c r="N28" s="182"/>
      <c r="O28" s="130"/>
      <c r="P28" s="138"/>
    </row>
    <row r="29" spans="1:16" s="126" customFormat="1" ht="56.1" customHeight="1" outlineLevel="1">
      <c r="A29" s="177" t="s">
        <v>470</v>
      </c>
      <c r="B29" s="178" t="s">
        <v>494</v>
      </c>
      <c r="C29" s="141" t="s">
        <v>495</v>
      </c>
      <c r="D29" s="179">
        <v>141165</v>
      </c>
      <c r="E29" s="179">
        <v>63165</v>
      </c>
      <c r="F29" s="189">
        <v>44216</v>
      </c>
      <c r="G29" s="189">
        <v>18949</v>
      </c>
      <c r="H29" s="180" t="s">
        <v>496</v>
      </c>
      <c r="I29" s="179">
        <v>78000</v>
      </c>
      <c r="J29" s="179">
        <v>13977</v>
      </c>
      <c r="K29" s="179"/>
      <c r="L29" s="179"/>
      <c r="M29" s="179">
        <v>13977</v>
      </c>
      <c r="N29" s="182">
        <v>1000</v>
      </c>
      <c r="O29" s="130"/>
      <c r="P29" s="138"/>
    </row>
    <row r="30" spans="1:16" s="126" customFormat="1" ht="56.1" customHeight="1" outlineLevel="1">
      <c r="A30" s="183" t="s">
        <v>473</v>
      </c>
      <c r="B30" s="178" t="s">
        <v>497</v>
      </c>
      <c r="C30" s="185" t="s">
        <v>498</v>
      </c>
      <c r="D30" s="179">
        <v>481257</v>
      </c>
      <c r="E30" s="179">
        <v>135198</v>
      </c>
      <c r="F30" s="179">
        <v>42582</v>
      </c>
      <c r="G30" s="179">
        <v>92616</v>
      </c>
      <c r="H30" s="180" t="s">
        <v>499</v>
      </c>
      <c r="I30" s="179">
        <v>346059</v>
      </c>
      <c r="J30" s="179">
        <v>28000</v>
      </c>
      <c r="K30" s="186">
        <v>9500</v>
      </c>
      <c r="L30" s="186">
        <v>16500</v>
      </c>
      <c r="M30" s="186">
        <v>2000</v>
      </c>
      <c r="N30" s="182">
        <v>1000</v>
      </c>
      <c r="O30" s="130"/>
      <c r="P30" s="138"/>
    </row>
    <row r="31" spans="1:16" s="126" customFormat="1" ht="82.5" customHeight="1" outlineLevel="1">
      <c r="A31" s="177" t="s">
        <v>477</v>
      </c>
      <c r="B31" s="178" t="s">
        <v>500</v>
      </c>
      <c r="C31" s="185" t="s">
        <v>501</v>
      </c>
      <c r="D31" s="179">
        <v>225694</v>
      </c>
      <c r="E31" s="179">
        <v>25647</v>
      </c>
      <c r="F31" s="179">
        <v>17953</v>
      </c>
      <c r="G31" s="179">
        <v>7694</v>
      </c>
      <c r="H31" s="180" t="s">
        <v>502</v>
      </c>
      <c r="I31" s="179">
        <v>200047</v>
      </c>
      <c r="J31" s="179">
        <v>8333</v>
      </c>
      <c r="K31" s="186">
        <v>2400</v>
      </c>
      <c r="L31" s="186">
        <v>4933</v>
      </c>
      <c r="M31" s="186">
        <v>1000</v>
      </c>
      <c r="N31" s="182">
        <v>1000</v>
      </c>
      <c r="O31" s="130"/>
      <c r="P31" s="138"/>
    </row>
    <row r="32" spans="1:16" s="126" customFormat="1" ht="56.1" customHeight="1" outlineLevel="1">
      <c r="A32" s="183" t="s">
        <v>503</v>
      </c>
      <c r="B32" s="178" t="s">
        <v>504</v>
      </c>
      <c r="C32" s="185" t="s">
        <v>505</v>
      </c>
      <c r="D32" s="179">
        <v>876183.36</v>
      </c>
      <c r="E32" s="179">
        <v>217363</v>
      </c>
      <c r="F32" s="179">
        <v>152152</v>
      </c>
      <c r="G32" s="179">
        <v>65211</v>
      </c>
      <c r="H32" s="180">
        <v>31674200</v>
      </c>
      <c r="I32" s="179">
        <v>658820</v>
      </c>
      <c r="J32" s="179">
        <v>144759</v>
      </c>
      <c r="K32" s="186">
        <v>48500</v>
      </c>
      <c r="L32" s="186">
        <v>19000</v>
      </c>
      <c r="M32" s="186">
        <v>77259</v>
      </c>
      <c r="N32" s="182">
        <v>5000</v>
      </c>
      <c r="O32" s="130"/>
      <c r="P32" s="138"/>
    </row>
    <row r="33" spans="1:16" s="126" customFormat="1" ht="56.1" customHeight="1" outlineLevel="1">
      <c r="A33" s="177" t="s">
        <v>506</v>
      </c>
      <c r="B33" s="178" t="s">
        <v>507</v>
      </c>
      <c r="C33" s="185"/>
      <c r="D33" s="180">
        <v>337043</v>
      </c>
      <c r="E33" s="180">
        <v>64862</v>
      </c>
      <c r="F33" s="180"/>
      <c r="G33" s="180">
        <v>64862</v>
      </c>
      <c r="H33" s="180" t="s">
        <v>508</v>
      </c>
      <c r="I33" s="180">
        <v>272181</v>
      </c>
      <c r="J33" s="179">
        <v>22000</v>
      </c>
      <c r="K33" s="179"/>
      <c r="L33" s="179"/>
      <c r="M33" s="179">
        <v>22000</v>
      </c>
      <c r="N33" s="182">
        <v>3000</v>
      </c>
      <c r="O33" s="130"/>
      <c r="P33" s="138"/>
    </row>
    <row r="34" spans="1:16" s="126" customFormat="1" ht="56.1" customHeight="1" outlineLevel="1">
      <c r="A34" s="183" t="s">
        <v>509</v>
      </c>
      <c r="B34" s="178" t="s">
        <v>510</v>
      </c>
      <c r="C34" s="185" t="s">
        <v>511</v>
      </c>
      <c r="D34" s="179">
        <v>196999</v>
      </c>
      <c r="E34" s="179">
        <v>34539</v>
      </c>
      <c r="F34" s="179"/>
      <c r="G34" s="179">
        <v>34539</v>
      </c>
      <c r="H34" s="180" t="s">
        <v>512</v>
      </c>
      <c r="I34" s="179">
        <v>162460</v>
      </c>
      <c r="J34" s="179">
        <v>7489</v>
      </c>
      <c r="K34" s="179"/>
      <c r="L34" s="179"/>
      <c r="M34" s="179">
        <v>7489</v>
      </c>
      <c r="N34" s="182">
        <v>1000</v>
      </c>
      <c r="O34" s="130"/>
      <c r="P34" s="138"/>
    </row>
    <row r="35" spans="1:16" s="126" customFormat="1" ht="75" customHeight="1" outlineLevel="1">
      <c r="A35" s="177" t="s">
        <v>513</v>
      </c>
      <c r="B35" s="178" t="s">
        <v>514</v>
      </c>
      <c r="C35" s="185" t="s">
        <v>515</v>
      </c>
      <c r="D35" s="179">
        <v>195845.2</v>
      </c>
      <c r="E35" s="179">
        <v>18091</v>
      </c>
      <c r="F35" s="179"/>
      <c r="G35" s="179">
        <v>18091</v>
      </c>
      <c r="H35" s="180" t="s">
        <v>516</v>
      </c>
      <c r="I35" s="179">
        <v>177754.2</v>
      </c>
      <c r="J35" s="179">
        <v>12000</v>
      </c>
      <c r="K35" s="179"/>
      <c r="L35" s="179">
        <v>1000</v>
      </c>
      <c r="M35" s="179">
        <v>11000</v>
      </c>
      <c r="N35" s="182">
        <v>4000</v>
      </c>
      <c r="O35" s="182" t="s">
        <v>517</v>
      </c>
      <c r="P35" s="138"/>
    </row>
    <row r="36" spans="1:16" s="126" customFormat="1" ht="56.1" customHeight="1" outlineLevel="1">
      <c r="A36" s="183" t="s">
        <v>518</v>
      </c>
      <c r="B36" s="187" t="s">
        <v>519</v>
      </c>
      <c r="C36" s="185" t="s">
        <v>520</v>
      </c>
      <c r="D36" s="179">
        <v>703832</v>
      </c>
      <c r="E36" s="179">
        <v>93380</v>
      </c>
      <c r="F36" s="179">
        <v>65366</v>
      </c>
      <c r="G36" s="179">
        <v>28014</v>
      </c>
      <c r="H36" s="180" t="s">
        <v>521</v>
      </c>
      <c r="I36" s="179">
        <v>610452</v>
      </c>
      <c r="J36" s="179">
        <v>54100</v>
      </c>
      <c r="K36" s="189">
        <v>43100</v>
      </c>
      <c r="L36" s="189"/>
      <c r="M36" s="189">
        <v>11000</v>
      </c>
      <c r="N36" s="182">
        <v>1000</v>
      </c>
      <c r="O36" s="130"/>
      <c r="P36" s="138"/>
    </row>
    <row r="37" spans="1:16" s="126" customFormat="1" ht="56.1" customHeight="1" outlineLevel="1">
      <c r="A37" s="177" t="s">
        <v>522</v>
      </c>
      <c r="B37" s="178" t="s">
        <v>523</v>
      </c>
      <c r="C37" s="185" t="s">
        <v>524</v>
      </c>
      <c r="D37" s="179">
        <v>60320</v>
      </c>
      <c r="E37" s="179">
        <v>13320</v>
      </c>
      <c r="F37" s="179"/>
      <c r="G37" s="179">
        <v>13320</v>
      </c>
      <c r="H37" s="180" t="s">
        <v>525</v>
      </c>
      <c r="I37" s="179">
        <v>47000</v>
      </c>
      <c r="J37" s="179">
        <v>0</v>
      </c>
      <c r="K37" s="179"/>
      <c r="L37" s="179"/>
      <c r="M37" s="179"/>
      <c r="N37" s="182">
        <v>2000</v>
      </c>
      <c r="O37" s="130"/>
      <c r="P37" s="138"/>
    </row>
    <row r="38" spans="1:16" s="126" customFormat="1" ht="56.1" customHeight="1" outlineLevel="1">
      <c r="A38" s="183" t="s">
        <v>526</v>
      </c>
      <c r="B38" s="178" t="s">
        <v>527</v>
      </c>
      <c r="C38" s="185" t="s">
        <v>528</v>
      </c>
      <c r="D38" s="179">
        <v>39265</v>
      </c>
      <c r="E38" s="179">
        <v>3556</v>
      </c>
      <c r="F38" s="179"/>
      <c r="G38" s="179">
        <v>3556</v>
      </c>
      <c r="H38" s="180" t="s">
        <v>529</v>
      </c>
      <c r="I38" s="179">
        <v>35709</v>
      </c>
      <c r="J38" s="179">
        <v>1899</v>
      </c>
      <c r="K38" s="179"/>
      <c r="L38" s="179"/>
      <c r="M38" s="179">
        <v>1899</v>
      </c>
      <c r="N38" s="182"/>
      <c r="O38" s="130"/>
      <c r="P38" s="138"/>
    </row>
    <row r="39" spans="1:16" s="126" customFormat="1" ht="56.1" customHeight="1" outlineLevel="1">
      <c r="A39" s="177" t="s">
        <v>530</v>
      </c>
      <c r="B39" s="178" t="s">
        <v>531</v>
      </c>
      <c r="C39" s="185" t="s">
        <v>532</v>
      </c>
      <c r="D39" s="179">
        <v>19190</v>
      </c>
      <c r="E39" s="179">
        <v>1550</v>
      </c>
      <c r="F39" s="179"/>
      <c r="G39" s="179">
        <v>1550</v>
      </c>
      <c r="H39" s="180" t="s">
        <v>533</v>
      </c>
      <c r="I39" s="179">
        <v>17640</v>
      </c>
      <c r="J39" s="179">
        <v>1550</v>
      </c>
      <c r="K39" s="179"/>
      <c r="L39" s="179">
        <v>0</v>
      </c>
      <c r="M39" s="179">
        <v>1550</v>
      </c>
      <c r="N39" s="182"/>
      <c r="O39" s="130"/>
      <c r="P39" s="138"/>
    </row>
    <row r="40" spans="1:16" s="126" customFormat="1" ht="56.1" customHeight="1" outlineLevel="1">
      <c r="A40" s="127" t="s">
        <v>52</v>
      </c>
      <c r="B40" s="175" t="s">
        <v>534</v>
      </c>
      <c r="C40" s="185"/>
      <c r="D40" s="176">
        <v>3401095</v>
      </c>
      <c r="E40" s="176">
        <v>826970</v>
      </c>
      <c r="F40" s="176">
        <v>436011.5</v>
      </c>
      <c r="G40" s="176">
        <v>473158.5</v>
      </c>
      <c r="H40" s="176">
        <v>0</v>
      </c>
      <c r="I40" s="176">
        <v>2491927</v>
      </c>
      <c r="J40" s="176">
        <v>5870</v>
      </c>
      <c r="K40" s="176">
        <v>0</v>
      </c>
      <c r="L40" s="176">
        <v>0</v>
      </c>
      <c r="M40" s="176">
        <v>5870</v>
      </c>
      <c r="N40" s="176">
        <v>13500</v>
      </c>
      <c r="O40" s="130"/>
      <c r="P40" s="138"/>
    </row>
    <row r="41" spans="1:16" s="126" customFormat="1" ht="83.25" customHeight="1" outlineLevel="1">
      <c r="A41" s="190">
        <v>1</v>
      </c>
      <c r="B41" s="191" t="s">
        <v>535</v>
      </c>
      <c r="C41" s="192" t="s">
        <v>536</v>
      </c>
      <c r="D41" s="193">
        <v>635790</v>
      </c>
      <c r="E41" s="193">
        <v>318000</v>
      </c>
      <c r="F41" s="193">
        <v>159000</v>
      </c>
      <c r="G41" s="193">
        <v>159000</v>
      </c>
      <c r="H41" s="194" t="s">
        <v>537</v>
      </c>
      <c r="I41" s="193">
        <v>317790</v>
      </c>
      <c r="J41" s="179">
        <v>870</v>
      </c>
      <c r="K41" s="179"/>
      <c r="L41" s="179"/>
      <c r="M41" s="179">
        <v>870</v>
      </c>
      <c r="N41" s="182">
        <v>1000</v>
      </c>
      <c r="O41" s="130"/>
      <c r="P41" s="138"/>
    </row>
    <row r="42" spans="1:16" s="126" customFormat="1" ht="108.75" customHeight="1" outlineLevel="1">
      <c r="A42" s="183" t="s">
        <v>460</v>
      </c>
      <c r="B42" s="195" t="s">
        <v>538</v>
      </c>
      <c r="C42" s="185" t="s">
        <v>539</v>
      </c>
      <c r="D42" s="179">
        <v>457989</v>
      </c>
      <c r="E42" s="179">
        <v>117922</v>
      </c>
      <c r="F42" s="179">
        <v>94200</v>
      </c>
      <c r="G42" s="179">
        <v>23722</v>
      </c>
      <c r="H42" s="180" t="s">
        <v>540</v>
      </c>
      <c r="I42" s="179">
        <v>340068</v>
      </c>
      <c r="J42" s="179">
        <v>4000</v>
      </c>
      <c r="K42" s="179"/>
      <c r="L42" s="179"/>
      <c r="M42" s="179">
        <v>4000</v>
      </c>
      <c r="N42" s="182">
        <v>5000</v>
      </c>
      <c r="O42" s="130"/>
      <c r="P42" s="138"/>
    </row>
    <row r="43" spans="1:16" s="126" customFormat="1" ht="56.1" customHeight="1" outlineLevel="1">
      <c r="A43" s="183" t="s">
        <v>464</v>
      </c>
      <c r="B43" s="196" t="s">
        <v>541</v>
      </c>
      <c r="C43" s="197" t="s">
        <v>542</v>
      </c>
      <c r="D43" s="179">
        <v>419200</v>
      </c>
      <c r="E43" s="179"/>
      <c r="F43" s="179"/>
      <c r="G43" s="179">
        <v>82200</v>
      </c>
      <c r="H43" s="194" t="s">
        <v>543</v>
      </c>
      <c r="I43" s="179">
        <v>337000</v>
      </c>
      <c r="J43" s="179">
        <v>0</v>
      </c>
      <c r="K43" s="179"/>
      <c r="L43" s="179"/>
      <c r="M43" s="179"/>
      <c r="N43" s="182">
        <v>5000</v>
      </c>
      <c r="O43" s="130"/>
      <c r="P43" s="138"/>
    </row>
    <row r="44" spans="1:16" s="126" customFormat="1" ht="56.1" customHeight="1" outlineLevel="1">
      <c r="A44" s="183" t="s">
        <v>467</v>
      </c>
      <c r="B44" s="196" t="s">
        <v>544</v>
      </c>
      <c r="C44" s="185" t="s">
        <v>545</v>
      </c>
      <c r="D44" s="179">
        <v>484430</v>
      </c>
      <c r="E44" s="179">
        <v>25425</v>
      </c>
      <c r="F44" s="179"/>
      <c r="G44" s="179">
        <v>25425</v>
      </c>
      <c r="H44" s="194" t="s">
        <v>546</v>
      </c>
      <c r="I44" s="179">
        <v>459005</v>
      </c>
      <c r="J44" s="179">
        <v>0</v>
      </c>
      <c r="K44" s="179"/>
      <c r="L44" s="179"/>
      <c r="M44" s="179"/>
      <c r="N44" s="182">
        <v>1000</v>
      </c>
      <c r="O44" s="130"/>
      <c r="P44" s="138"/>
    </row>
    <row r="45" spans="1:16" s="126" customFormat="1" ht="93.75" customHeight="1" outlineLevel="1">
      <c r="A45" s="183" t="s">
        <v>470</v>
      </c>
      <c r="B45" s="195" t="s">
        <v>547</v>
      </c>
      <c r="C45" s="185" t="s">
        <v>548</v>
      </c>
      <c r="D45" s="181">
        <v>1403686</v>
      </c>
      <c r="E45" s="181">
        <v>365623</v>
      </c>
      <c r="F45" s="181">
        <v>182811.5</v>
      </c>
      <c r="G45" s="198">
        <v>182811.5</v>
      </c>
      <c r="H45" s="198" t="s">
        <v>549</v>
      </c>
      <c r="I45" s="181">
        <v>1038064</v>
      </c>
      <c r="J45" s="179">
        <v>1000</v>
      </c>
      <c r="K45" s="179"/>
      <c r="L45" s="179"/>
      <c r="M45" s="179">
        <v>1000</v>
      </c>
      <c r="N45" s="182">
        <v>1500</v>
      </c>
      <c r="O45" s="130"/>
      <c r="P45" s="138"/>
    </row>
    <row r="46" spans="1:16" ht="0.75" customHeight="1">
      <c r="A46" s="168"/>
      <c r="B46" s="169"/>
      <c r="C46" s="170"/>
      <c r="D46" s="171"/>
      <c r="E46" s="171"/>
      <c r="F46" s="171"/>
      <c r="G46" s="171"/>
      <c r="H46" s="172"/>
      <c r="I46" s="171"/>
      <c r="J46" s="173"/>
      <c r="K46" s="173"/>
      <c r="L46" s="173"/>
      <c r="M46" s="173"/>
      <c r="N46" s="173"/>
      <c r="O46" s="173"/>
    </row>
    <row r="48" spans="1:16" ht="36.75" customHeight="1">
      <c r="J48" s="403"/>
      <c r="K48" s="403"/>
      <c r="L48" s="403"/>
      <c r="M48" s="403"/>
      <c r="N48" s="403"/>
      <c r="O48" s="403"/>
    </row>
  </sheetData>
  <mergeCells count="31">
    <mergeCell ref="D9:I9"/>
    <mergeCell ref="D10:D13"/>
    <mergeCell ref="E10:I10"/>
    <mergeCell ref="E11:G11"/>
    <mergeCell ref="H11:I11"/>
    <mergeCell ref="J48:O48"/>
    <mergeCell ref="K11:M11"/>
    <mergeCell ref="E12:E13"/>
    <mergeCell ref="F12:F13"/>
    <mergeCell ref="G12:G13"/>
    <mergeCell ref="H12:H13"/>
    <mergeCell ref="I12:I13"/>
    <mergeCell ref="K12:K13"/>
    <mergeCell ref="L12:L13"/>
    <mergeCell ref="M12:M13"/>
    <mergeCell ref="A1:D1"/>
    <mergeCell ref="J1:O1"/>
    <mergeCell ref="A2:D2"/>
    <mergeCell ref="J2:O2"/>
    <mergeCell ref="J11:J13"/>
    <mergeCell ref="A5:O5"/>
    <mergeCell ref="A6:O6"/>
    <mergeCell ref="A7:O7"/>
    <mergeCell ref="A8:A13"/>
    <mergeCell ref="B8:B13"/>
    <mergeCell ref="C8:I8"/>
    <mergeCell ref="J8:M10"/>
    <mergeCell ref="N8:N13"/>
    <mergeCell ref="O8:O13"/>
    <mergeCell ref="C9:C13"/>
    <mergeCell ref="A4:O4"/>
  </mergeCells>
  <printOptions horizontalCentered="1"/>
  <pageMargins left="0.5" right="0.36" top="0.4" bottom="0.42" header="0.3" footer="0.3"/>
  <pageSetup paperSize="9" scale="53" fitToHeight="0" orientation="landscape" r:id="rId1"/>
  <headerFooter>
    <oddFooter>&amp;C&amp;P/3 (PL08)</oddFooter>
  </headerFooter>
  <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I296"/>
  <sheetViews>
    <sheetView tabSelected="1" topLeftCell="A243" zoomScale="70" zoomScaleNormal="70" workbookViewId="0">
      <selection activeCell="K290" sqref="K290"/>
    </sheetView>
  </sheetViews>
  <sheetFormatPr defaultColWidth="7" defaultRowHeight="18.75"/>
  <cols>
    <col min="1" max="1" width="7.875" style="164" customWidth="1"/>
    <col min="2" max="2" width="38.25" style="137" customWidth="1"/>
    <col min="3" max="3" width="13.5" style="165" customWidth="1"/>
    <col min="4" max="4" width="12.5" style="166" customWidth="1"/>
    <col min="5" max="5" width="13.5" style="165" customWidth="1"/>
    <col min="6" max="6" width="12.25" style="166" customWidth="1"/>
    <col min="7" max="7" width="11.875" style="166" customWidth="1"/>
    <col min="8" max="8" width="11.25" style="167" customWidth="1"/>
    <col min="9" max="9" width="10.5" style="137" customWidth="1"/>
    <col min="10" max="10" width="13.25" style="146" customWidth="1"/>
    <col min="11" max="11" width="11.625" style="146" customWidth="1"/>
    <col min="12" max="16384" width="7" style="146"/>
  </cols>
  <sheetData>
    <row r="1" spans="1:9" ht="20.25">
      <c r="A1" s="413" t="s">
        <v>923</v>
      </c>
      <c r="B1" s="413"/>
      <c r="C1" s="413" t="s">
        <v>924</v>
      </c>
      <c r="D1" s="413"/>
      <c r="E1" s="413"/>
      <c r="F1" s="413"/>
      <c r="G1" s="413"/>
      <c r="H1" s="413"/>
      <c r="I1" s="413"/>
    </row>
    <row r="2" spans="1:9" ht="20.25">
      <c r="A2" s="413" t="s">
        <v>926</v>
      </c>
      <c r="B2" s="413"/>
      <c r="C2" s="413" t="s">
        <v>925</v>
      </c>
      <c r="D2" s="413"/>
      <c r="E2" s="413"/>
      <c r="F2" s="413"/>
      <c r="G2" s="413"/>
      <c r="H2" s="413"/>
      <c r="I2" s="413"/>
    </row>
    <row r="3" spans="1:9">
      <c r="A3" s="339"/>
      <c r="B3" s="339"/>
      <c r="C3" s="339"/>
      <c r="D3" s="339"/>
      <c r="E3" s="339"/>
      <c r="F3" s="339"/>
      <c r="G3" s="339"/>
      <c r="H3" s="339"/>
      <c r="I3" s="109"/>
    </row>
    <row r="4" spans="1:9" ht="27.75" customHeight="1">
      <c r="A4" s="412" t="s">
        <v>921</v>
      </c>
      <c r="B4" s="412"/>
      <c r="C4" s="412"/>
      <c r="D4" s="412"/>
      <c r="E4" s="412"/>
      <c r="F4" s="412"/>
      <c r="G4" s="412"/>
      <c r="H4" s="412"/>
      <c r="I4" s="412"/>
    </row>
    <row r="5" spans="1:9" s="136" customFormat="1" ht="35.450000000000003" customHeight="1">
      <c r="A5" s="407" t="s">
        <v>922</v>
      </c>
      <c r="B5" s="407"/>
      <c r="C5" s="407"/>
      <c r="D5" s="407"/>
      <c r="E5" s="407"/>
      <c r="F5" s="407"/>
      <c r="G5" s="407"/>
      <c r="H5" s="407"/>
      <c r="I5" s="407"/>
    </row>
    <row r="6" spans="1:9" s="136" customFormat="1" ht="24.6" customHeight="1">
      <c r="A6" s="408" t="s">
        <v>927</v>
      </c>
      <c r="B6" s="408"/>
      <c r="C6" s="408"/>
      <c r="D6" s="408"/>
      <c r="E6" s="408"/>
      <c r="F6" s="408"/>
      <c r="G6" s="408"/>
      <c r="H6" s="408"/>
      <c r="I6" s="408"/>
    </row>
    <row r="7" spans="1:9" s="136" customFormat="1" ht="38.25" customHeight="1">
      <c r="A7" s="409" t="s">
        <v>434</v>
      </c>
      <c r="B7" s="409"/>
      <c r="C7" s="409"/>
      <c r="D7" s="409"/>
      <c r="E7" s="409"/>
      <c r="F7" s="409"/>
      <c r="G7" s="409"/>
      <c r="H7" s="409"/>
      <c r="I7" s="409"/>
    </row>
    <row r="8" spans="1:9" s="137" customFormat="1" ht="21.75" customHeight="1">
      <c r="A8" s="398" t="s">
        <v>550</v>
      </c>
      <c r="B8" s="398" t="s">
        <v>435</v>
      </c>
      <c r="C8" s="398" t="s">
        <v>551</v>
      </c>
      <c r="D8" s="398"/>
      <c r="E8" s="398" t="s">
        <v>552</v>
      </c>
      <c r="F8" s="398"/>
      <c r="G8" s="398" t="s">
        <v>553</v>
      </c>
      <c r="H8" s="410" t="s">
        <v>554</v>
      </c>
      <c r="I8" s="411" t="s">
        <v>439</v>
      </c>
    </row>
    <row r="9" spans="1:9" s="126" customFormat="1" ht="25.5" customHeight="1">
      <c r="A9" s="398"/>
      <c r="B9" s="398"/>
      <c r="C9" s="398"/>
      <c r="D9" s="398"/>
      <c r="E9" s="398"/>
      <c r="F9" s="398"/>
      <c r="G9" s="398"/>
      <c r="H9" s="410"/>
      <c r="I9" s="411"/>
    </row>
    <row r="10" spans="1:9" s="126" customFormat="1" ht="45.75" customHeight="1">
      <c r="A10" s="398"/>
      <c r="B10" s="398"/>
      <c r="C10" s="398" t="s">
        <v>555</v>
      </c>
      <c r="D10" s="138" t="s">
        <v>441</v>
      </c>
      <c r="E10" s="398" t="s">
        <v>555</v>
      </c>
      <c r="F10" s="138" t="s">
        <v>441</v>
      </c>
      <c r="G10" s="398"/>
      <c r="H10" s="410"/>
      <c r="I10" s="411"/>
    </row>
    <row r="11" spans="1:9" s="126" customFormat="1" ht="52.5" customHeight="1">
      <c r="A11" s="398"/>
      <c r="B11" s="398"/>
      <c r="C11" s="398"/>
      <c r="D11" s="398" t="s">
        <v>442</v>
      </c>
      <c r="E11" s="398"/>
      <c r="F11" s="398" t="s">
        <v>442</v>
      </c>
      <c r="G11" s="398"/>
      <c r="H11" s="410"/>
      <c r="I11" s="411"/>
    </row>
    <row r="12" spans="1:9" s="126" customFormat="1" ht="24.75" customHeight="1">
      <c r="A12" s="398"/>
      <c r="B12" s="398"/>
      <c r="C12" s="398"/>
      <c r="D12" s="398"/>
      <c r="E12" s="398"/>
      <c r="F12" s="398"/>
      <c r="G12" s="398"/>
      <c r="H12" s="410"/>
      <c r="I12" s="411"/>
    </row>
    <row r="13" spans="1:9" s="142" customFormat="1" ht="33.75" customHeight="1">
      <c r="A13" s="139"/>
      <c r="B13" s="139" t="s">
        <v>206</v>
      </c>
      <c r="C13" s="139"/>
      <c r="D13" s="346">
        <v>11786341.813999999</v>
      </c>
      <c r="E13" s="140">
        <v>0</v>
      </c>
      <c r="F13" s="140">
        <v>6446979.7359999996</v>
      </c>
      <c r="G13" s="346">
        <v>6614204.2139999997</v>
      </c>
      <c r="H13" s="140">
        <f>512540+15000</f>
        <v>527540</v>
      </c>
      <c r="I13" s="141"/>
    </row>
    <row r="14" spans="1:9" s="142" customFormat="1" ht="36.75" customHeight="1">
      <c r="A14" s="139"/>
      <c r="B14" s="139" t="s">
        <v>117</v>
      </c>
      <c r="C14" s="139"/>
      <c r="D14" s="140"/>
      <c r="E14" s="140"/>
      <c r="F14" s="140"/>
      <c r="G14" s="140"/>
      <c r="H14" s="140">
        <v>15000</v>
      </c>
      <c r="I14" s="141"/>
    </row>
    <row r="15" spans="1:9" s="143" customFormat="1" ht="54.75" customHeight="1">
      <c r="A15" s="199" t="s">
        <v>4</v>
      </c>
      <c r="B15" s="128" t="s">
        <v>556</v>
      </c>
      <c r="C15" s="128"/>
      <c r="D15" s="200">
        <v>7690147.892</v>
      </c>
      <c r="E15" s="200">
        <v>0</v>
      </c>
      <c r="F15" s="200">
        <v>4816019.4210000001</v>
      </c>
      <c r="G15" s="347">
        <v>4273088.3810000001</v>
      </c>
      <c r="H15" s="200">
        <v>253200</v>
      </c>
      <c r="I15" s="200"/>
    </row>
    <row r="16" spans="1:9" s="143" customFormat="1" ht="48.75" customHeight="1">
      <c r="A16" s="127" t="s">
        <v>47</v>
      </c>
      <c r="B16" s="139" t="s">
        <v>557</v>
      </c>
      <c r="C16" s="128"/>
      <c r="D16" s="200">
        <v>524464.0340000001</v>
      </c>
      <c r="E16" s="200">
        <v>0</v>
      </c>
      <c r="F16" s="200">
        <v>715622.49099999992</v>
      </c>
      <c r="G16" s="200">
        <v>540605.66399999999</v>
      </c>
      <c r="H16" s="200">
        <v>22320</v>
      </c>
      <c r="I16" s="200"/>
    </row>
    <row r="17" spans="1:9" s="143" customFormat="1" ht="59.25" customHeight="1">
      <c r="A17" s="201" t="s">
        <v>558</v>
      </c>
      <c r="B17" s="139" t="s">
        <v>559</v>
      </c>
      <c r="C17" s="128"/>
      <c r="D17" s="200"/>
      <c r="E17" s="200"/>
      <c r="F17" s="202"/>
      <c r="G17" s="202"/>
      <c r="H17" s="200"/>
      <c r="I17" s="200"/>
    </row>
    <row r="18" spans="1:9" s="143" customFormat="1" ht="35.25" customHeight="1">
      <c r="A18" s="201" t="s">
        <v>454</v>
      </c>
      <c r="B18" s="139" t="s">
        <v>560</v>
      </c>
      <c r="C18" s="128"/>
      <c r="D18" s="200"/>
      <c r="E18" s="200"/>
      <c r="F18" s="202"/>
      <c r="G18" s="202"/>
      <c r="H18" s="200"/>
      <c r="I18" s="200"/>
    </row>
    <row r="19" spans="1:9" s="144" customFormat="1" ht="56.25" customHeight="1">
      <c r="A19" s="203">
        <v>1</v>
      </c>
      <c r="B19" s="204" t="s">
        <v>561</v>
      </c>
      <c r="C19" s="205" t="s">
        <v>562</v>
      </c>
      <c r="D19" s="206">
        <v>183601</v>
      </c>
      <c r="E19" s="205" t="s">
        <v>563</v>
      </c>
      <c r="F19" s="206">
        <v>209000</v>
      </c>
      <c r="G19" s="205">
        <v>156000</v>
      </c>
      <c r="H19" s="206">
        <v>5000</v>
      </c>
      <c r="I19" s="205"/>
    </row>
    <row r="20" spans="1:9" s="131" customFormat="1" ht="56.25" customHeight="1">
      <c r="A20" s="203">
        <v>2</v>
      </c>
      <c r="B20" s="207" t="s">
        <v>564</v>
      </c>
      <c r="C20" s="141" t="s">
        <v>565</v>
      </c>
      <c r="D20" s="205">
        <v>87121.248000000007</v>
      </c>
      <c r="E20" s="208" t="s">
        <v>566</v>
      </c>
      <c r="F20" s="205">
        <v>190820</v>
      </c>
      <c r="G20" s="205">
        <v>152193</v>
      </c>
      <c r="H20" s="206">
        <v>5000</v>
      </c>
      <c r="I20" s="205"/>
    </row>
    <row r="21" spans="1:9" s="145" customFormat="1" ht="37.5" customHeight="1">
      <c r="A21" s="209" t="s">
        <v>567</v>
      </c>
      <c r="B21" s="210" t="s">
        <v>568</v>
      </c>
      <c r="C21" s="138"/>
      <c r="D21" s="211"/>
      <c r="E21" s="212"/>
      <c r="F21" s="211"/>
      <c r="G21" s="211"/>
      <c r="H21" s="206"/>
      <c r="I21" s="212"/>
    </row>
    <row r="22" spans="1:9" s="145" customFormat="1" ht="43.5" customHeight="1">
      <c r="A22" s="209" t="s">
        <v>454</v>
      </c>
      <c r="B22" s="210" t="s">
        <v>560</v>
      </c>
      <c r="C22" s="138"/>
      <c r="D22" s="211"/>
      <c r="E22" s="212"/>
      <c r="F22" s="211"/>
      <c r="G22" s="211"/>
      <c r="H22" s="206"/>
      <c r="I22" s="212"/>
    </row>
    <row r="23" spans="1:9" ht="41.25" customHeight="1">
      <c r="A23" s="213">
        <v>1</v>
      </c>
      <c r="B23" s="214" t="s">
        <v>569</v>
      </c>
      <c r="C23" s="129" t="s">
        <v>570</v>
      </c>
      <c r="D23" s="215">
        <v>75328</v>
      </c>
      <c r="E23" s="216" t="s">
        <v>571</v>
      </c>
      <c r="F23" s="215">
        <v>109237.49099999999</v>
      </c>
      <c r="G23" s="215">
        <v>52200</v>
      </c>
      <c r="H23" s="206">
        <v>5170</v>
      </c>
      <c r="I23" s="215"/>
    </row>
    <row r="24" spans="1:9" s="145" customFormat="1" ht="56.25" customHeight="1">
      <c r="A24" s="138">
        <v>2</v>
      </c>
      <c r="B24" s="217" t="s">
        <v>572</v>
      </c>
      <c r="C24" s="205" t="s">
        <v>573</v>
      </c>
      <c r="D24" s="218">
        <v>2385.3290000000002</v>
      </c>
      <c r="E24" s="205"/>
      <c r="F24" s="219"/>
      <c r="G24" s="218">
        <v>1907.664</v>
      </c>
      <c r="H24" s="206">
        <v>204</v>
      </c>
      <c r="I24" s="220"/>
    </row>
    <row r="25" spans="1:9" s="145" customFormat="1" ht="56.25" customHeight="1">
      <c r="A25" s="138">
        <v>3</v>
      </c>
      <c r="B25" s="217" t="s">
        <v>574</v>
      </c>
      <c r="C25" s="205" t="s">
        <v>575</v>
      </c>
      <c r="D25" s="218">
        <v>2385.3290000000002</v>
      </c>
      <c r="E25" s="205"/>
      <c r="F25" s="219"/>
      <c r="G25" s="218">
        <v>1700</v>
      </c>
      <c r="H25" s="206">
        <v>446</v>
      </c>
      <c r="I25" s="220"/>
    </row>
    <row r="26" spans="1:9" s="145" customFormat="1" ht="56.25" customHeight="1">
      <c r="A26" s="138">
        <v>4</v>
      </c>
      <c r="B26" s="221" t="s">
        <v>576</v>
      </c>
      <c r="C26" s="222" t="s">
        <v>577</v>
      </c>
      <c r="D26" s="205">
        <v>1697.1279999999999</v>
      </c>
      <c r="E26" s="208"/>
      <c r="F26" s="205">
        <v>0</v>
      </c>
      <c r="G26" s="205">
        <v>0</v>
      </c>
      <c r="H26" s="206">
        <v>1500</v>
      </c>
      <c r="I26" s="222"/>
    </row>
    <row r="27" spans="1:9" s="144" customFormat="1" ht="102.75" customHeight="1">
      <c r="A27" s="138">
        <v>5</v>
      </c>
      <c r="B27" s="223" t="s">
        <v>578</v>
      </c>
      <c r="C27" s="205" t="s">
        <v>579</v>
      </c>
      <c r="D27" s="205">
        <v>171946</v>
      </c>
      <c r="E27" s="222" t="s">
        <v>580</v>
      </c>
      <c r="F27" s="224">
        <v>206565</v>
      </c>
      <c r="G27" s="224">
        <v>176605</v>
      </c>
      <c r="H27" s="206">
        <v>5000</v>
      </c>
      <c r="I27" s="205"/>
    </row>
    <row r="28" spans="1:9" s="147" customFormat="1" ht="47.25" customHeight="1">
      <c r="A28" s="127" t="s">
        <v>52</v>
      </c>
      <c r="B28" s="139" t="s">
        <v>581</v>
      </c>
      <c r="C28" s="128"/>
      <c r="D28" s="200">
        <v>713506.38399999996</v>
      </c>
      <c r="E28" s="200">
        <v>0</v>
      </c>
      <c r="F28" s="200">
        <v>29254</v>
      </c>
      <c r="G28" s="200">
        <v>117347.16</v>
      </c>
      <c r="H28" s="200">
        <v>14508</v>
      </c>
      <c r="I28" s="200"/>
    </row>
    <row r="29" spans="1:9" s="147" customFormat="1" ht="50.25" customHeight="1">
      <c r="A29" s="201" t="s">
        <v>558</v>
      </c>
      <c r="B29" s="139" t="s">
        <v>559</v>
      </c>
      <c r="C29" s="128"/>
      <c r="D29" s="200"/>
      <c r="E29" s="200"/>
      <c r="F29" s="202"/>
      <c r="G29" s="202"/>
      <c r="H29" s="200"/>
      <c r="I29" s="200"/>
    </row>
    <row r="30" spans="1:9" s="147" customFormat="1" ht="34.5" customHeight="1">
      <c r="A30" s="201" t="s">
        <v>454</v>
      </c>
      <c r="B30" s="139" t="s">
        <v>560</v>
      </c>
      <c r="C30" s="128"/>
      <c r="D30" s="200"/>
      <c r="E30" s="200"/>
      <c r="F30" s="202"/>
      <c r="G30" s="202"/>
      <c r="H30" s="200"/>
      <c r="I30" s="200"/>
    </row>
    <row r="31" spans="1:9" s="145" customFormat="1" ht="58.5" customHeight="1">
      <c r="A31" s="190">
        <v>1</v>
      </c>
      <c r="B31" s="178" t="s">
        <v>582</v>
      </c>
      <c r="C31" s="141" t="s">
        <v>583</v>
      </c>
      <c r="D31" s="206">
        <v>561900</v>
      </c>
      <c r="E31" s="141"/>
      <c r="F31" s="206"/>
      <c r="G31" s="206">
        <v>15000</v>
      </c>
      <c r="H31" s="206">
        <v>6650</v>
      </c>
      <c r="I31" s="205" t="s">
        <v>584</v>
      </c>
    </row>
    <row r="32" spans="1:9" s="145" customFormat="1" ht="37.5">
      <c r="A32" s="190">
        <v>2</v>
      </c>
      <c r="B32" s="207" t="s">
        <v>585</v>
      </c>
      <c r="C32" s="222" t="s">
        <v>586</v>
      </c>
      <c r="D32" s="206">
        <v>25044</v>
      </c>
      <c r="E32" s="225" t="s">
        <v>587</v>
      </c>
      <c r="F32" s="206">
        <v>29254</v>
      </c>
      <c r="G32" s="206">
        <v>23638</v>
      </c>
      <c r="H32" s="206">
        <v>3000</v>
      </c>
      <c r="I32" s="204"/>
    </row>
    <row r="33" spans="1:9" s="145" customFormat="1" ht="75" customHeight="1">
      <c r="A33" s="190">
        <v>3</v>
      </c>
      <c r="B33" s="207" t="s">
        <v>588</v>
      </c>
      <c r="C33" s="226" t="s">
        <v>589</v>
      </c>
      <c r="D33" s="206">
        <v>20143</v>
      </c>
      <c r="E33" s="225"/>
      <c r="F33" s="206"/>
      <c r="G33" s="206">
        <v>18099</v>
      </c>
      <c r="H33" s="206">
        <v>1330</v>
      </c>
      <c r="I33" s="204"/>
    </row>
    <row r="34" spans="1:9" ht="56.25">
      <c r="A34" s="190">
        <v>4</v>
      </c>
      <c r="B34" s="207" t="s">
        <v>590</v>
      </c>
      <c r="C34" s="222" t="s">
        <v>591</v>
      </c>
      <c r="D34" s="206">
        <v>42304</v>
      </c>
      <c r="E34" s="225"/>
      <c r="F34" s="206"/>
      <c r="G34" s="206">
        <v>14331</v>
      </c>
      <c r="H34" s="206">
        <v>363</v>
      </c>
      <c r="I34" s="204"/>
    </row>
    <row r="35" spans="1:9" s="148" customFormat="1" ht="51" customHeight="1">
      <c r="A35" s="190">
        <v>5</v>
      </c>
      <c r="B35" s="227" t="s">
        <v>592</v>
      </c>
      <c r="C35" s="141" t="s">
        <v>593</v>
      </c>
      <c r="D35" s="206">
        <v>57854</v>
      </c>
      <c r="E35" s="141"/>
      <c r="F35" s="206"/>
      <c r="G35" s="206">
        <v>43479.16</v>
      </c>
      <c r="H35" s="206">
        <v>1896</v>
      </c>
      <c r="I35" s="204"/>
    </row>
    <row r="36" spans="1:9" s="148" customFormat="1" ht="71.25" customHeight="1">
      <c r="A36" s="190">
        <v>6</v>
      </c>
      <c r="B36" s="227" t="s">
        <v>594</v>
      </c>
      <c r="C36" s="141" t="s">
        <v>595</v>
      </c>
      <c r="D36" s="206">
        <v>6261.384</v>
      </c>
      <c r="E36" s="141"/>
      <c r="F36" s="206"/>
      <c r="G36" s="206">
        <v>2800</v>
      </c>
      <c r="H36" s="206">
        <v>1269</v>
      </c>
      <c r="I36" s="204"/>
    </row>
    <row r="37" spans="1:9" s="149" customFormat="1" ht="36.75" customHeight="1">
      <c r="A37" s="127" t="s">
        <v>70</v>
      </c>
      <c r="B37" s="139" t="s">
        <v>596</v>
      </c>
      <c r="C37" s="228"/>
      <c r="D37" s="200">
        <v>342763.93200000003</v>
      </c>
      <c r="E37" s="200">
        <v>0</v>
      </c>
      <c r="F37" s="200">
        <v>0</v>
      </c>
      <c r="G37" s="200">
        <v>100248</v>
      </c>
      <c r="H37" s="200">
        <v>11160</v>
      </c>
      <c r="I37" s="200"/>
    </row>
    <row r="38" spans="1:9" s="149" customFormat="1" ht="60" customHeight="1">
      <c r="A38" s="201" t="s">
        <v>558</v>
      </c>
      <c r="B38" s="139" t="s">
        <v>559</v>
      </c>
      <c r="C38" s="228"/>
      <c r="D38" s="228"/>
      <c r="E38" s="228"/>
      <c r="F38" s="228"/>
      <c r="G38" s="228"/>
      <c r="H38" s="229"/>
      <c r="I38" s="200"/>
    </row>
    <row r="39" spans="1:9" s="149" customFormat="1" ht="36.75" customHeight="1">
      <c r="A39" s="201" t="s">
        <v>454</v>
      </c>
      <c r="B39" s="139" t="s">
        <v>560</v>
      </c>
      <c r="C39" s="228"/>
      <c r="D39" s="228"/>
      <c r="E39" s="228"/>
      <c r="F39" s="228"/>
      <c r="G39" s="228"/>
      <c r="H39" s="229"/>
      <c r="I39" s="200"/>
    </row>
    <row r="40" spans="1:9" ht="93.75" customHeight="1">
      <c r="A40" s="222">
        <v>1</v>
      </c>
      <c r="B40" s="230" t="s">
        <v>597</v>
      </c>
      <c r="C40" s="231" t="s">
        <v>598</v>
      </c>
      <c r="D40" s="204">
        <v>39825.887000000002</v>
      </c>
      <c r="E40" s="232"/>
      <c r="F40" s="204"/>
      <c r="G40" s="233">
        <v>24248</v>
      </c>
      <c r="H40" s="206">
        <v>3500</v>
      </c>
      <c r="I40" s="205"/>
    </row>
    <row r="41" spans="1:9" s="145" customFormat="1" ht="37.5" customHeight="1">
      <c r="A41" s="190">
        <v>2</v>
      </c>
      <c r="B41" s="230" t="s">
        <v>599</v>
      </c>
      <c r="C41" s="141" t="s">
        <v>600</v>
      </c>
      <c r="D41" s="224">
        <v>90718.986000000004</v>
      </c>
      <c r="E41" s="232"/>
      <c r="F41" s="204"/>
      <c r="G41" s="215">
        <v>76000</v>
      </c>
      <c r="H41" s="206">
        <v>3500</v>
      </c>
      <c r="I41" s="204"/>
    </row>
    <row r="42" spans="1:9" ht="43.5" customHeight="1">
      <c r="A42" s="234" t="s">
        <v>481</v>
      </c>
      <c r="B42" s="128" t="s">
        <v>601</v>
      </c>
      <c r="C42" s="231"/>
      <c r="D42" s="204"/>
      <c r="E42" s="232"/>
      <c r="F42" s="204"/>
      <c r="G42" s="233"/>
      <c r="H42" s="206"/>
      <c r="I42" s="205"/>
    </row>
    <row r="43" spans="1:9" s="131" customFormat="1" ht="62.25" customHeight="1">
      <c r="A43" s="138">
        <v>1</v>
      </c>
      <c r="B43" s="223" t="s">
        <v>602</v>
      </c>
      <c r="C43" s="231" t="s">
        <v>603</v>
      </c>
      <c r="D43" s="235">
        <v>212219.05900000001</v>
      </c>
      <c r="E43" s="141"/>
      <c r="F43" s="236"/>
      <c r="G43" s="237"/>
      <c r="H43" s="206">
        <v>4160</v>
      </c>
      <c r="I43" s="205"/>
    </row>
    <row r="44" spans="1:9" s="145" customFormat="1" ht="35.25" customHeight="1">
      <c r="A44" s="127" t="s">
        <v>71</v>
      </c>
      <c r="B44" s="139" t="s">
        <v>604</v>
      </c>
      <c r="C44" s="141"/>
      <c r="D44" s="200">
        <v>2482826.36</v>
      </c>
      <c r="E44" s="200">
        <v>0</v>
      </c>
      <c r="F44" s="200">
        <v>2001490.486</v>
      </c>
      <c r="G44" s="200">
        <v>1905930.4879999999</v>
      </c>
      <c r="H44" s="200">
        <v>63480</v>
      </c>
      <c r="I44" s="205"/>
    </row>
    <row r="45" spans="1:9" s="145" customFormat="1" ht="60.75" customHeight="1">
      <c r="A45" s="201" t="s">
        <v>558</v>
      </c>
      <c r="B45" s="139" t="s">
        <v>559</v>
      </c>
      <c r="C45" s="141"/>
      <c r="D45" s="205"/>
      <c r="E45" s="205"/>
      <c r="F45" s="224"/>
      <c r="G45" s="224"/>
      <c r="H45" s="205"/>
      <c r="I45" s="205"/>
    </row>
    <row r="46" spans="1:9" s="145" customFormat="1" ht="39" customHeight="1">
      <c r="A46" s="201" t="s">
        <v>454</v>
      </c>
      <c r="B46" s="139" t="s">
        <v>560</v>
      </c>
      <c r="C46" s="141"/>
      <c r="D46" s="205"/>
      <c r="E46" s="205"/>
      <c r="F46" s="224"/>
      <c r="G46" s="224"/>
      <c r="H46" s="205"/>
      <c r="I46" s="205"/>
    </row>
    <row r="47" spans="1:9" s="145" customFormat="1" ht="37.5" customHeight="1">
      <c r="A47" s="238">
        <v>1</v>
      </c>
      <c r="B47" s="239" t="s">
        <v>605</v>
      </c>
      <c r="C47" s="240" t="s">
        <v>606</v>
      </c>
      <c r="D47" s="206">
        <v>49490</v>
      </c>
      <c r="E47" s="232" t="s">
        <v>607</v>
      </c>
      <c r="F47" s="206">
        <v>60854</v>
      </c>
      <c r="G47" s="206">
        <v>59436.487999999998</v>
      </c>
      <c r="H47" s="241">
        <v>1042</v>
      </c>
      <c r="I47" s="205"/>
    </row>
    <row r="48" spans="1:9" s="145" customFormat="1" ht="56.25" customHeight="1">
      <c r="A48" s="238">
        <v>2</v>
      </c>
      <c r="B48" s="204" t="s">
        <v>608</v>
      </c>
      <c r="C48" s="205" t="s">
        <v>609</v>
      </c>
      <c r="D48" s="206">
        <v>127252</v>
      </c>
      <c r="E48" s="205"/>
      <c r="F48" s="206"/>
      <c r="G48" s="205">
        <v>96000</v>
      </c>
      <c r="H48" s="206">
        <v>5000</v>
      </c>
      <c r="I48" s="205"/>
    </row>
    <row r="49" spans="1:9" s="145" customFormat="1" ht="67.5" customHeight="1">
      <c r="A49" s="190">
        <v>3</v>
      </c>
      <c r="B49" s="242" t="s">
        <v>610</v>
      </c>
      <c r="C49" s="243" t="s">
        <v>611</v>
      </c>
      <c r="D49" s="206">
        <v>217778</v>
      </c>
      <c r="E49" s="243" t="s">
        <v>612</v>
      </c>
      <c r="F49" s="206">
        <v>167344</v>
      </c>
      <c r="G49" s="206">
        <v>118000</v>
      </c>
      <c r="H49" s="206">
        <v>8000</v>
      </c>
      <c r="I49" s="205"/>
    </row>
    <row r="50" spans="1:9" ht="37.5" customHeight="1">
      <c r="A50" s="238">
        <v>4</v>
      </c>
      <c r="B50" s="223" t="s">
        <v>613</v>
      </c>
      <c r="C50" s="244" t="s">
        <v>614</v>
      </c>
      <c r="D50" s="205">
        <v>30630.36</v>
      </c>
      <c r="E50" s="245"/>
      <c r="F50" s="205"/>
      <c r="G50" s="205">
        <v>22813</v>
      </c>
      <c r="H50" s="206">
        <v>242</v>
      </c>
      <c r="I50" s="204"/>
    </row>
    <row r="51" spans="1:9" s="145" customFormat="1" ht="93.75" customHeight="1">
      <c r="A51" s="190">
        <v>5</v>
      </c>
      <c r="B51" s="223" t="s">
        <v>615</v>
      </c>
      <c r="C51" s="244" t="s">
        <v>616</v>
      </c>
      <c r="D51" s="205">
        <v>35162</v>
      </c>
      <c r="E51" s="245"/>
      <c r="F51" s="205"/>
      <c r="G51" s="205">
        <v>24500</v>
      </c>
      <c r="H51" s="206">
        <v>3526</v>
      </c>
      <c r="I51" s="204"/>
    </row>
    <row r="52" spans="1:9" s="145" customFormat="1" ht="37.5" customHeight="1">
      <c r="A52" s="238">
        <v>6</v>
      </c>
      <c r="B52" s="207" t="s">
        <v>617</v>
      </c>
      <c r="C52" s="141" t="s">
        <v>618</v>
      </c>
      <c r="D52" s="206">
        <v>524818</v>
      </c>
      <c r="E52" s="205" t="s">
        <v>619</v>
      </c>
      <c r="F52" s="206">
        <v>613322</v>
      </c>
      <c r="G52" s="206">
        <v>482775</v>
      </c>
      <c r="H52" s="206">
        <v>18876</v>
      </c>
      <c r="I52" s="205"/>
    </row>
    <row r="53" spans="1:9" s="145" customFormat="1" ht="37.5" customHeight="1">
      <c r="A53" s="190">
        <v>7</v>
      </c>
      <c r="B53" s="207" t="s">
        <v>620</v>
      </c>
      <c r="C53" s="141" t="s">
        <v>621</v>
      </c>
      <c r="D53" s="206">
        <v>984244</v>
      </c>
      <c r="E53" s="205"/>
      <c r="F53" s="206">
        <v>1159970.486</v>
      </c>
      <c r="G53" s="206">
        <v>776713</v>
      </c>
      <c r="H53" s="206">
        <v>18000</v>
      </c>
      <c r="I53" s="205"/>
    </row>
    <row r="54" spans="1:9" ht="56.25" customHeight="1">
      <c r="A54" s="190">
        <v>8</v>
      </c>
      <c r="B54" s="246" t="s">
        <v>622</v>
      </c>
      <c r="C54" s="240" t="s">
        <v>623</v>
      </c>
      <c r="D54" s="206">
        <v>157315</v>
      </c>
      <c r="E54" s="225"/>
      <c r="F54" s="206"/>
      <c r="G54" s="206">
        <v>30000</v>
      </c>
      <c r="H54" s="206">
        <v>4000</v>
      </c>
      <c r="I54" s="205"/>
    </row>
    <row r="55" spans="1:9" ht="41.25" customHeight="1">
      <c r="A55" s="209" t="s">
        <v>567</v>
      </c>
      <c r="B55" s="210" t="s">
        <v>568</v>
      </c>
      <c r="C55" s="231"/>
      <c r="D55" s="218"/>
      <c r="E55" s="218"/>
      <c r="F55" s="218"/>
      <c r="G55" s="218"/>
      <c r="H55" s="206"/>
      <c r="I55" s="205"/>
    </row>
    <row r="56" spans="1:9" ht="41.25" customHeight="1">
      <c r="A56" s="209" t="s">
        <v>454</v>
      </c>
      <c r="B56" s="210" t="s">
        <v>560</v>
      </c>
      <c r="C56" s="231"/>
      <c r="D56" s="218"/>
      <c r="E56" s="218"/>
      <c r="F56" s="218"/>
      <c r="G56" s="218"/>
      <c r="H56" s="206"/>
      <c r="I56" s="205"/>
    </row>
    <row r="57" spans="1:9" s="145" customFormat="1" ht="105" customHeight="1">
      <c r="A57" s="232">
        <v>1</v>
      </c>
      <c r="B57" s="247" t="s">
        <v>624</v>
      </c>
      <c r="C57" s="248" t="s">
        <v>625</v>
      </c>
      <c r="D57" s="224">
        <v>209778</v>
      </c>
      <c r="E57" s="205"/>
      <c r="F57" s="204"/>
      <c r="G57" s="224">
        <v>169144</v>
      </c>
      <c r="H57" s="206">
        <v>4450</v>
      </c>
      <c r="I57" s="204"/>
    </row>
    <row r="58" spans="1:9" s="148" customFormat="1" ht="69.75" customHeight="1">
      <c r="A58" s="190">
        <v>2</v>
      </c>
      <c r="B58" s="249" t="s">
        <v>626</v>
      </c>
      <c r="C58" s="250" t="s">
        <v>627</v>
      </c>
      <c r="D58" s="206">
        <v>146359</v>
      </c>
      <c r="E58" s="225"/>
      <c r="F58" s="206"/>
      <c r="G58" s="233">
        <v>126549</v>
      </c>
      <c r="H58" s="206">
        <v>344</v>
      </c>
      <c r="I58" s="205"/>
    </row>
    <row r="59" spans="1:9" s="149" customFormat="1" ht="63.75" customHeight="1">
      <c r="A59" s="127" t="s">
        <v>73</v>
      </c>
      <c r="B59" s="139" t="s">
        <v>628</v>
      </c>
      <c r="C59" s="128"/>
      <c r="D59" s="200">
        <v>54328</v>
      </c>
      <c r="E59" s="200">
        <v>0</v>
      </c>
      <c r="F59" s="200">
        <v>0</v>
      </c>
      <c r="G59" s="200">
        <v>16000</v>
      </c>
      <c r="H59" s="200">
        <v>11160</v>
      </c>
      <c r="I59" s="200"/>
    </row>
    <row r="60" spans="1:9" s="149" customFormat="1" ht="71.25" customHeight="1">
      <c r="A60" s="201" t="s">
        <v>558</v>
      </c>
      <c r="B60" s="210" t="s">
        <v>568</v>
      </c>
      <c r="C60" s="128"/>
      <c r="D60" s="200"/>
      <c r="E60" s="200"/>
      <c r="F60" s="202"/>
      <c r="G60" s="202"/>
      <c r="H60" s="200"/>
      <c r="I60" s="200"/>
    </row>
    <row r="61" spans="1:9" s="149" customFormat="1" ht="37.5" customHeight="1">
      <c r="A61" s="201" t="s">
        <v>454</v>
      </c>
      <c r="B61" s="139" t="s">
        <v>560</v>
      </c>
      <c r="C61" s="128"/>
      <c r="D61" s="200"/>
      <c r="E61" s="200"/>
      <c r="F61" s="202"/>
      <c r="G61" s="202"/>
      <c r="H61" s="200"/>
      <c r="I61" s="200"/>
    </row>
    <row r="62" spans="1:9" s="144" customFormat="1" ht="68.25" customHeight="1">
      <c r="A62" s="141">
        <v>1</v>
      </c>
      <c r="B62" s="204" t="s">
        <v>629</v>
      </c>
      <c r="C62" s="205" t="s">
        <v>630</v>
      </c>
      <c r="D62" s="224">
        <v>21014</v>
      </c>
      <c r="E62" s="205"/>
      <c r="F62" s="224"/>
      <c r="G62" s="224">
        <v>3000</v>
      </c>
      <c r="H62" s="241">
        <v>4000</v>
      </c>
      <c r="I62" s="205"/>
    </row>
    <row r="63" spans="1:9" s="144" customFormat="1" ht="68.25" customHeight="1">
      <c r="A63" s="141">
        <v>2</v>
      </c>
      <c r="B63" s="204" t="s">
        <v>631</v>
      </c>
      <c r="C63" s="205" t="s">
        <v>632</v>
      </c>
      <c r="D63" s="224">
        <v>33314</v>
      </c>
      <c r="E63" s="205"/>
      <c r="F63" s="224"/>
      <c r="G63" s="224">
        <v>13000</v>
      </c>
      <c r="H63" s="241">
        <v>7160</v>
      </c>
      <c r="I63" s="205"/>
    </row>
    <row r="64" spans="1:9" s="150" customFormat="1" ht="36.75" customHeight="1">
      <c r="A64" s="127" t="s">
        <v>75</v>
      </c>
      <c r="B64" s="139" t="s">
        <v>633</v>
      </c>
      <c r="C64" s="128"/>
      <c r="D64" s="200">
        <v>189575.8</v>
      </c>
      <c r="E64" s="200">
        <v>0</v>
      </c>
      <c r="F64" s="200">
        <v>41481</v>
      </c>
      <c r="G64" s="200">
        <v>129626</v>
      </c>
      <c r="H64" s="200">
        <v>10044</v>
      </c>
      <c r="I64" s="200"/>
    </row>
    <row r="65" spans="1:9" s="150" customFormat="1" ht="66.75" customHeight="1">
      <c r="A65" s="201" t="s">
        <v>558</v>
      </c>
      <c r="B65" s="139" t="s">
        <v>559</v>
      </c>
      <c r="C65" s="128"/>
      <c r="D65" s="200"/>
      <c r="E65" s="200"/>
      <c r="F65" s="202"/>
      <c r="G65" s="202"/>
      <c r="H65" s="200"/>
      <c r="I65" s="200"/>
    </row>
    <row r="66" spans="1:9" s="150" customFormat="1" ht="36.75" customHeight="1">
      <c r="A66" s="201" t="s">
        <v>454</v>
      </c>
      <c r="B66" s="139" t="s">
        <v>560</v>
      </c>
      <c r="C66" s="128"/>
      <c r="D66" s="200"/>
      <c r="E66" s="200"/>
      <c r="F66" s="202"/>
      <c r="G66" s="202"/>
      <c r="H66" s="200"/>
      <c r="I66" s="200"/>
    </row>
    <row r="67" spans="1:9" ht="37.5" customHeight="1">
      <c r="A67" s="238">
        <v>1</v>
      </c>
      <c r="B67" s="251" t="s">
        <v>634</v>
      </c>
      <c r="C67" s="252" t="s">
        <v>635</v>
      </c>
      <c r="D67" s="206">
        <v>30015</v>
      </c>
      <c r="E67" s="225" t="s">
        <v>636</v>
      </c>
      <c r="F67" s="206">
        <v>41481</v>
      </c>
      <c r="G67" s="206">
        <v>32096</v>
      </c>
      <c r="H67" s="241">
        <v>2000</v>
      </c>
      <c r="I67" s="204"/>
    </row>
    <row r="68" spans="1:9" ht="36.75" customHeight="1">
      <c r="A68" s="209" t="s">
        <v>567</v>
      </c>
      <c r="B68" s="210" t="s">
        <v>568</v>
      </c>
      <c r="C68" s="232"/>
      <c r="D68" s="204"/>
      <c r="E68" s="216"/>
      <c r="F68" s="253"/>
      <c r="G68" s="253"/>
      <c r="H68" s="206"/>
      <c r="I68" s="205"/>
    </row>
    <row r="69" spans="1:9" ht="36.75" customHeight="1">
      <c r="A69" s="209" t="s">
        <v>454</v>
      </c>
      <c r="B69" s="210" t="s">
        <v>560</v>
      </c>
      <c r="C69" s="232"/>
      <c r="D69" s="204"/>
      <c r="E69" s="216"/>
      <c r="F69" s="253"/>
      <c r="G69" s="253"/>
      <c r="H69" s="206"/>
      <c r="I69" s="205"/>
    </row>
    <row r="70" spans="1:9" ht="48.75" customHeight="1">
      <c r="A70" s="232">
        <v>1</v>
      </c>
      <c r="B70" s="254" t="s">
        <v>637</v>
      </c>
      <c r="C70" s="141" t="s">
        <v>638</v>
      </c>
      <c r="D70" s="224">
        <v>29884</v>
      </c>
      <c r="E70" s="205"/>
      <c r="F70" s="224"/>
      <c r="G70" s="224">
        <v>8000</v>
      </c>
      <c r="H70" s="206">
        <v>3044</v>
      </c>
      <c r="I70" s="205"/>
    </row>
    <row r="71" spans="1:9" s="145" customFormat="1" ht="45.75" customHeight="1">
      <c r="A71" s="203">
        <v>2</v>
      </c>
      <c r="B71" s="255" t="s">
        <v>639</v>
      </c>
      <c r="C71" s="232" t="s">
        <v>640</v>
      </c>
      <c r="D71" s="189">
        <v>14610</v>
      </c>
      <c r="E71" s="216"/>
      <c r="F71" s="189"/>
      <c r="G71" s="215">
        <v>4330</v>
      </c>
      <c r="H71" s="206">
        <v>800</v>
      </c>
      <c r="I71" s="216"/>
    </row>
    <row r="72" spans="1:9" ht="56.25" customHeight="1">
      <c r="A72" s="256">
        <v>3</v>
      </c>
      <c r="B72" s="217" t="s">
        <v>641</v>
      </c>
      <c r="C72" s="232" t="s">
        <v>642</v>
      </c>
      <c r="D72" s="189">
        <v>5290</v>
      </c>
      <c r="E72" s="216"/>
      <c r="F72" s="189"/>
      <c r="G72" s="189">
        <v>3400</v>
      </c>
      <c r="H72" s="206">
        <v>1500</v>
      </c>
      <c r="I72" s="216"/>
    </row>
    <row r="73" spans="1:9" ht="54" customHeight="1">
      <c r="A73" s="232">
        <v>4</v>
      </c>
      <c r="B73" s="257" t="s">
        <v>643</v>
      </c>
      <c r="C73" s="258" t="s">
        <v>644</v>
      </c>
      <c r="D73" s="233">
        <v>26777</v>
      </c>
      <c r="E73" s="216"/>
      <c r="F73" s="189"/>
      <c r="G73" s="233">
        <v>20000</v>
      </c>
      <c r="H73" s="206">
        <v>1700</v>
      </c>
      <c r="I73" s="253"/>
    </row>
    <row r="74" spans="1:9" ht="69.75" customHeight="1">
      <c r="A74" s="232">
        <v>5</v>
      </c>
      <c r="B74" s="257" t="s">
        <v>645</v>
      </c>
      <c r="C74" s="258" t="s">
        <v>646</v>
      </c>
      <c r="D74" s="189">
        <v>82999.8</v>
      </c>
      <c r="E74" s="216"/>
      <c r="F74" s="189"/>
      <c r="G74" s="189">
        <v>61800</v>
      </c>
      <c r="H74" s="206">
        <v>1000</v>
      </c>
      <c r="I74" s="216"/>
    </row>
    <row r="75" spans="1:9" s="151" customFormat="1" ht="40.5" customHeight="1">
      <c r="A75" s="127" t="s">
        <v>77</v>
      </c>
      <c r="B75" s="139" t="s">
        <v>647</v>
      </c>
      <c r="C75" s="128"/>
      <c r="D75" s="200">
        <v>121958</v>
      </c>
      <c r="E75" s="200">
        <v>0</v>
      </c>
      <c r="F75" s="200">
        <v>98483</v>
      </c>
      <c r="G75" s="200">
        <v>40749</v>
      </c>
      <c r="H75" s="200">
        <v>22320</v>
      </c>
      <c r="I75" s="200"/>
    </row>
    <row r="76" spans="1:9" s="151" customFormat="1" ht="37.5" customHeight="1">
      <c r="A76" s="201" t="s">
        <v>558</v>
      </c>
      <c r="B76" s="210" t="s">
        <v>568</v>
      </c>
      <c r="C76" s="128"/>
      <c r="D76" s="200"/>
      <c r="E76" s="200"/>
      <c r="F76" s="202"/>
      <c r="G76" s="202"/>
      <c r="H76" s="200"/>
      <c r="I76" s="200"/>
    </row>
    <row r="77" spans="1:9" s="151" customFormat="1" ht="37.5" customHeight="1">
      <c r="A77" s="201" t="s">
        <v>454</v>
      </c>
      <c r="B77" s="139" t="s">
        <v>560</v>
      </c>
      <c r="C77" s="128"/>
      <c r="D77" s="200"/>
      <c r="E77" s="200"/>
      <c r="F77" s="202"/>
      <c r="G77" s="202"/>
      <c r="H77" s="200"/>
      <c r="I77" s="200"/>
    </row>
    <row r="78" spans="1:9" ht="76.5" customHeight="1">
      <c r="A78" s="177" t="s">
        <v>456</v>
      </c>
      <c r="B78" s="207" t="s">
        <v>648</v>
      </c>
      <c r="C78" s="141" t="s">
        <v>649</v>
      </c>
      <c r="D78" s="204">
        <v>23264</v>
      </c>
      <c r="E78" s="259"/>
      <c r="F78" s="260"/>
      <c r="G78" s="206">
        <v>8049</v>
      </c>
      <c r="H78" s="206">
        <v>5000</v>
      </c>
      <c r="I78" s="205"/>
    </row>
    <row r="79" spans="1:9" ht="84" customHeight="1">
      <c r="A79" s="177" t="s">
        <v>460</v>
      </c>
      <c r="B79" s="207" t="s">
        <v>650</v>
      </c>
      <c r="C79" s="141" t="s">
        <v>651</v>
      </c>
      <c r="D79" s="205">
        <v>98694</v>
      </c>
      <c r="E79" s="205" t="s">
        <v>652</v>
      </c>
      <c r="F79" s="206">
        <v>98483</v>
      </c>
      <c r="G79" s="206">
        <v>32700</v>
      </c>
      <c r="H79" s="206">
        <v>17320</v>
      </c>
      <c r="I79" s="205"/>
    </row>
    <row r="80" spans="1:9" ht="66" customHeight="1">
      <c r="A80" s="127" t="s">
        <v>78</v>
      </c>
      <c r="B80" s="139" t="s">
        <v>653</v>
      </c>
      <c r="C80" s="141"/>
      <c r="D80" s="200">
        <v>65750</v>
      </c>
      <c r="E80" s="200">
        <v>0</v>
      </c>
      <c r="F80" s="200">
        <v>34754</v>
      </c>
      <c r="G80" s="200">
        <v>28807</v>
      </c>
      <c r="H80" s="200">
        <v>8928</v>
      </c>
      <c r="I80" s="200"/>
    </row>
    <row r="81" spans="1:9" ht="48.75" customHeight="1">
      <c r="A81" s="201" t="s">
        <v>558</v>
      </c>
      <c r="B81" s="139" t="s">
        <v>559</v>
      </c>
      <c r="C81" s="141"/>
      <c r="D81" s="224"/>
      <c r="E81" s="261"/>
      <c r="F81" s="262"/>
      <c r="G81" s="262"/>
      <c r="H81" s="241"/>
      <c r="I81" s="261"/>
    </row>
    <row r="82" spans="1:9" ht="42.75" customHeight="1">
      <c r="A82" s="201" t="s">
        <v>454</v>
      </c>
      <c r="B82" s="139" t="s">
        <v>560</v>
      </c>
      <c r="C82" s="141"/>
      <c r="D82" s="224"/>
      <c r="E82" s="261"/>
      <c r="F82" s="262"/>
      <c r="G82" s="262"/>
      <c r="H82" s="241"/>
      <c r="I82" s="261"/>
    </row>
    <row r="83" spans="1:9" ht="54.75" customHeight="1">
      <c r="A83" s="190">
        <v>1</v>
      </c>
      <c r="B83" s="239" t="s">
        <v>654</v>
      </c>
      <c r="C83" s="240" t="s">
        <v>655</v>
      </c>
      <c r="D83" s="206">
        <v>27902</v>
      </c>
      <c r="E83" s="225" t="s">
        <v>656</v>
      </c>
      <c r="F83" s="206">
        <v>34754</v>
      </c>
      <c r="G83" s="263">
        <v>27807</v>
      </c>
      <c r="H83" s="206">
        <v>2000</v>
      </c>
      <c r="I83" s="205"/>
    </row>
    <row r="84" spans="1:9" ht="33.75" customHeight="1">
      <c r="A84" s="209" t="s">
        <v>567</v>
      </c>
      <c r="B84" s="210" t="s">
        <v>568</v>
      </c>
      <c r="C84" s="138"/>
      <c r="D84" s="189"/>
      <c r="E84" s="216"/>
      <c r="F84" s="189"/>
      <c r="G84" s="189"/>
      <c r="H84" s="206"/>
      <c r="I84" s="205"/>
    </row>
    <row r="85" spans="1:9" ht="33.75" customHeight="1">
      <c r="A85" s="209" t="s">
        <v>454</v>
      </c>
      <c r="B85" s="210" t="s">
        <v>560</v>
      </c>
      <c r="C85" s="138"/>
      <c r="D85" s="189"/>
      <c r="E85" s="216"/>
      <c r="F85" s="189"/>
      <c r="G85" s="189"/>
      <c r="H85" s="206"/>
      <c r="I85" s="205"/>
    </row>
    <row r="86" spans="1:9" s="151" customFormat="1" ht="73.5" customHeight="1">
      <c r="A86" s="138">
        <v>1</v>
      </c>
      <c r="B86" s="264" t="s">
        <v>657</v>
      </c>
      <c r="C86" s="138" t="s">
        <v>658</v>
      </c>
      <c r="D86" s="265">
        <v>3992</v>
      </c>
      <c r="E86" s="138"/>
      <c r="F86" s="265"/>
      <c r="G86" s="265">
        <v>1000</v>
      </c>
      <c r="H86" s="206">
        <v>1700</v>
      </c>
      <c r="I86" s="138"/>
    </row>
    <row r="87" spans="1:9" ht="36" customHeight="1">
      <c r="A87" s="139" t="s">
        <v>481</v>
      </c>
      <c r="B87" s="266" t="s">
        <v>601</v>
      </c>
      <c r="C87" s="141"/>
      <c r="D87" s="205"/>
      <c r="E87" s="241"/>
      <c r="F87" s="206"/>
      <c r="G87" s="263"/>
      <c r="H87" s="206"/>
      <c r="I87" s="205"/>
    </row>
    <row r="88" spans="1:9" ht="73.5" customHeight="1">
      <c r="A88" s="138">
        <v>1</v>
      </c>
      <c r="B88" s="207" t="s">
        <v>659</v>
      </c>
      <c r="C88" s="141" t="s">
        <v>660</v>
      </c>
      <c r="D88" s="218">
        <v>21500</v>
      </c>
      <c r="E88" s="218"/>
      <c r="F88" s="218"/>
      <c r="G88" s="218"/>
      <c r="H88" s="204">
        <v>2000</v>
      </c>
      <c r="I88" s="205"/>
    </row>
    <row r="89" spans="1:9" ht="69.75" customHeight="1">
      <c r="A89" s="138">
        <v>2</v>
      </c>
      <c r="B89" s="217" t="s">
        <v>661</v>
      </c>
      <c r="C89" s="129" t="s">
        <v>662</v>
      </c>
      <c r="D89" s="218">
        <v>8356</v>
      </c>
      <c r="E89" s="218"/>
      <c r="F89" s="218"/>
      <c r="G89" s="218"/>
      <c r="H89" s="204">
        <v>1500</v>
      </c>
      <c r="I89" s="205"/>
    </row>
    <row r="90" spans="1:9" ht="36" customHeight="1">
      <c r="A90" s="139" t="s">
        <v>481</v>
      </c>
      <c r="B90" s="266" t="s">
        <v>663</v>
      </c>
      <c r="C90" s="141"/>
      <c r="D90" s="205"/>
      <c r="E90" s="241"/>
      <c r="F90" s="206"/>
      <c r="G90" s="263"/>
      <c r="H90" s="206"/>
      <c r="I90" s="205"/>
    </row>
    <row r="91" spans="1:9" ht="57" customHeight="1">
      <c r="A91" s="138">
        <v>1</v>
      </c>
      <c r="B91" s="207" t="s">
        <v>664</v>
      </c>
      <c r="C91" s="141" t="s">
        <v>665</v>
      </c>
      <c r="D91" s="205">
        <v>4000</v>
      </c>
      <c r="E91" s="205"/>
      <c r="F91" s="224"/>
      <c r="G91" s="224">
        <v>0</v>
      </c>
      <c r="H91" s="205">
        <v>1728</v>
      </c>
      <c r="I91" s="205"/>
    </row>
    <row r="92" spans="1:9" ht="51" customHeight="1">
      <c r="A92" s="127" t="s">
        <v>79</v>
      </c>
      <c r="B92" s="139" t="s">
        <v>666</v>
      </c>
      <c r="C92" s="138"/>
      <c r="D92" s="200">
        <v>2366532.7600000002</v>
      </c>
      <c r="E92" s="200">
        <v>0</v>
      </c>
      <c r="F92" s="200">
        <v>1686337.844</v>
      </c>
      <c r="G92" s="200">
        <v>921791.36899999995</v>
      </c>
      <c r="H92" s="200">
        <v>32364</v>
      </c>
      <c r="I92" s="200"/>
    </row>
    <row r="93" spans="1:9" ht="52.5" customHeight="1">
      <c r="A93" s="201" t="s">
        <v>558</v>
      </c>
      <c r="B93" s="139" t="s">
        <v>559</v>
      </c>
      <c r="C93" s="138"/>
      <c r="D93" s="224"/>
      <c r="E93" s="205"/>
      <c r="F93" s="224"/>
      <c r="G93" s="224"/>
      <c r="H93" s="205"/>
      <c r="I93" s="205"/>
    </row>
    <row r="94" spans="1:9" ht="34.5" customHeight="1">
      <c r="A94" s="201" t="s">
        <v>454</v>
      </c>
      <c r="B94" s="139" t="s">
        <v>560</v>
      </c>
      <c r="C94" s="138"/>
      <c r="D94" s="224"/>
      <c r="E94" s="205"/>
      <c r="F94" s="224"/>
      <c r="G94" s="224"/>
      <c r="H94" s="205"/>
      <c r="I94" s="205"/>
    </row>
    <row r="95" spans="1:9" ht="52.5" customHeight="1">
      <c r="A95" s="238">
        <v>1</v>
      </c>
      <c r="B95" s="178" t="s">
        <v>667</v>
      </c>
      <c r="C95" s="240" t="s">
        <v>668</v>
      </c>
      <c r="D95" s="206">
        <v>1497966</v>
      </c>
      <c r="E95" s="225" t="s">
        <v>669</v>
      </c>
      <c r="F95" s="263">
        <v>694465</v>
      </c>
      <c r="G95" s="263">
        <v>309825</v>
      </c>
      <c r="H95" s="241">
        <v>4000</v>
      </c>
      <c r="I95" s="205"/>
    </row>
    <row r="96" spans="1:9" ht="37.5" customHeight="1">
      <c r="A96" s="238">
        <v>2</v>
      </c>
      <c r="B96" s="207" t="s">
        <v>670</v>
      </c>
      <c r="C96" s="141" t="s">
        <v>671</v>
      </c>
      <c r="D96" s="206">
        <v>24850</v>
      </c>
      <c r="E96" s="235" t="s">
        <v>672</v>
      </c>
      <c r="F96" s="263">
        <v>25948</v>
      </c>
      <c r="G96" s="206">
        <v>24454</v>
      </c>
      <c r="H96" s="206">
        <v>1000</v>
      </c>
      <c r="I96" s="205"/>
    </row>
    <row r="97" spans="1:9" s="145" customFormat="1" ht="56.25" customHeight="1">
      <c r="A97" s="238">
        <v>3</v>
      </c>
      <c r="B97" s="249" t="s">
        <v>673</v>
      </c>
      <c r="C97" s="250" t="s">
        <v>674</v>
      </c>
      <c r="D97" s="206">
        <v>77954</v>
      </c>
      <c r="E97" s="225"/>
      <c r="F97" s="206"/>
      <c r="G97" s="233">
        <v>16150</v>
      </c>
      <c r="H97" s="206">
        <v>3000</v>
      </c>
      <c r="I97" s="205"/>
    </row>
    <row r="98" spans="1:9" ht="37.5" customHeight="1">
      <c r="A98" s="238">
        <v>4</v>
      </c>
      <c r="B98" s="217" t="s">
        <v>675</v>
      </c>
      <c r="C98" s="240" t="s">
        <v>676</v>
      </c>
      <c r="D98" s="206">
        <v>62417</v>
      </c>
      <c r="E98" s="225" t="s">
        <v>677</v>
      </c>
      <c r="F98" s="206">
        <v>113800</v>
      </c>
      <c r="G98" s="206">
        <v>74500</v>
      </c>
      <c r="H98" s="206">
        <v>2500</v>
      </c>
      <c r="I98" s="205"/>
    </row>
    <row r="99" spans="1:9" ht="42.75" customHeight="1">
      <c r="A99" s="209" t="s">
        <v>567</v>
      </c>
      <c r="B99" s="210" t="s">
        <v>568</v>
      </c>
      <c r="C99" s="138"/>
      <c r="D99" s="189"/>
      <c r="E99" s="216"/>
      <c r="F99" s="189"/>
      <c r="G99" s="189"/>
      <c r="H99" s="206"/>
      <c r="I99" s="205"/>
    </row>
    <row r="100" spans="1:9" ht="42.75" customHeight="1">
      <c r="A100" s="209" t="s">
        <v>454</v>
      </c>
      <c r="B100" s="210" t="s">
        <v>560</v>
      </c>
      <c r="C100" s="138"/>
      <c r="D100" s="189"/>
      <c r="E100" s="216"/>
      <c r="F100" s="189"/>
      <c r="G100" s="189"/>
      <c r="H100" s="206"/>
      <c r="I100" s="205"/>
    </row>
    <row r="101" spans="1:9" ht="69" customHeight="1">
      <c r="A101" s="129">
        <v>1</v>
      </c>
      <c r="B101" s="267" t="s">
        <v>678</v>
      </c>
      <c r="C101" s="205" t="s">
        <v>679</v>
      </c>
      <c r="D101" s="224">
        <v>433175</v>
      </c>
      <c r="E101" s="205" t="s">
        <v>680</v>
      </c>
      <c r="F101" s="224">
        <v>586501</v>
      </c>
      <c r="G101" s="224">
        <v>308028</v>
      </c>
      <c r="H101" s="206">
        <v>2000</v>
      </c>
      <c r="I101" s="205"/>
    </row>
    <row r="102" spans="1:9" ht="46.5" customHeight="1">
      <c r="A102" s="129">
        <v>2</v>
      </c>
      <c r="B102" s="255" t="s">
        <v>681</v>
      </c>
      <c r="C102" s="138" t="s">
        <v>682</v>
      </c>
      <c r="D102" s="189">
        <v>15317.021000000001</v>
      </c>
      <c r="E102" s="216"/>
      <c r="F102" s="189"/>
      <c r="G102" s="189">
        <v>1000</v>
      </c>
      <c r="H102" s="206">
        <v>3000</v>
      </c>
      <c r="I102" s="216"/>
    </row>
    <row r="103" spans="1:9" ht="56.25" customHeight="1">
      <c r="A103" s="129">
        <v>3</v>
      </c>
      <c r="B103" s="268" t="s">
        <v>683</v>
      </c>
      <c r="C103" s="269" t="s">
        <v>684</v>
      </c>
      <c r="D103" s="270">
        <v>37643</v>
      </c>
      <c r="E103" s="269" t="s">
        <v>685</v>
      </c>
      <c r="F103" s="270">
        <v>37643</v>
      </c>
      <c r="G103" s="270">
        <v>27222</v>
      </c>
      <c r="H103" s="206">
        <v>2000</v>
      </c>
      <c r="I103" s="269"/>
    </row>
    <row r="104" spans="1:9" ht="75" customHeight="1">
      <c r="A104" s="129">
        <v>4</v>
      </c>
      <c r="B104" s="268" t="s">
        <v>686</v>
      </c>
      <c r="C104" s="269" t="s">
        <v>687</v>
      </c>
      <c r="D104" s="270">
        <v>59417</v>
      </c>
      <c r="E104" s="269" t="s">
        <v>688</v>
      </c>
      <c r="F104" s="270">
        <v>66937</v>
      </c>
      <c r="G104" s="270">
        <v>31802</v>
      </c>
      <c r="H104" s="206">
        <v>2734</v>
      </c>
      <c r="I104" s="268"/>
    </row>
    <row r="105" spans="1:9" s="145" customFormat="1" ht="58.5" customHeight="1">
      <c r="A105" s="129">
        <v>5</v>
      </c>
      <c r="B105" s="268" t="s">
        <v>689</v>
      </c>
      <c r="C105" s="269" t="s">
        <v>690</v>
      </c>
      <c r="D105" s="270">
        <v>18150</v>
      </c>
      <c r="E105" s="269" t="s">
        <v>691</v>
      </c>
      <c r="F105" s="270">
        <v>23938</v>
      </c>
      <c r="G105" s="270">
        <v>16500</v>
      </c>
      <c r="H105" s="206">
        <v>2130</v>
      </c>
      <c r="I105" s="268"/>
    </row>
    <row r="106" spans="1:9" ht="56.25" customHeight="1">
      <c r="A106" s="129">
        <v>6</v>
      </c>
      <c r="B106" s="268" t="s">
        <v>692</v>
      </c>
      <c r="C106" s="269" t="s">
        <v>693</v>
      </c>
      <c r="D106" s="270">
        <v>59740</v>
      </c>
      <c r="E106" s="269" t="s">
        <v>694</v>
      </c>
      <c r="F106" s="270">
        <v>89136</v>
      </c>
      <c r="G106" s="270">
        <v>70433</v>
      </c>
      <c r="H106" s="206">
        <v>4000</v>
      </c>
      <c r="I106" s="268"/>
    </row>
    <row r="107" spans="1:9" ht="50.25" customHeight="1">
      <c r="A107" s="203">
        <v>7</v>
      </c>
      <c r="B107" s="271" t="s">
        <v>695</v>
      </c>
      <c r="C107" s="141" t="s">
        <v>696</v>
      </c>
      <c r="D107" s="272">
        <v>44169.739000000001</v>
      </c>
      <c r="E107" s="233" t="s">
        <v>697</v>
      </c>
      <c r="F107" s="272">
        <v>47969.843999999997</v>
      </c>
      <c r="G107" s="272">
        <v>39877.368999999999</v>
      </c>
      <c r="H107" s="206">
        <v>3000</v>
      </c>
      <c r="I107" s="233"/>
    </row>
    <row r="108" spans="1:9" s="152" customFormat="1" ht="48.75" customHeight="1">
      <c r="A108" s="129">
        <v>8</v>
      </c>
      <c r="B108" s="268" t="s">
        <v>698</v>
      </c>
      <c r="C108" s="232" t="s">
        <v>699</v>
      </c>
      <c r="D108" s="273">
        <v>35734</v>
      </c>
      <c r="E108" s="269"/>
      <c r="F108" s="270"/>
      <c r="G108" s="270">
        <v>2000</v>
      </c>
      <c r="H108" s="206">
        <v>3000</v>
      </c>
      <c r="I108" s="269"/>
    </row>
    <row r="109" spans="1:9" s="151" customFormat="1" ht="42" customHeight="1">
      <c r="A109" s="127" t="s">
        <v>80</v>
      </c>
      <c r="B109" s="139" t="s">
        <v>700</v>
      </c>
      <c r="C109" s="128"/>
      <c r="D109" s="200">
        <v>383183</v>
      </c>
      <c r="E109" s="200">
        <v>0</v>
      </c>
      <c r="F109" s="200">
        <v>47361</v>
      </c>
      <c r="G109" s="200">
        <v>278254</v>
      </c>
      <c r="H109" s="200">
        <v>20088</v>
      </c>
      <c r="I109" s="200"/>
    </row>
    <row r="110" spans="1:9" s="151" customFormat="1" ht="52.5" customHeight="1">
      <c r="A110" s="201" t="s">
        <v>558</v>
      </c>
      <c r="B110" s="139" t="s">
        <v>559</v>
      </c>
      <c r="C110" s="128"/>
      <c r="D110" s="200"/>
      <c r="E110" s="200"/>
      <c r="F110" s="202"/>
      <c r="G110" s="202"/>
      <c r="H110" s="200"/>
      <c r="I110" s="200"/>
    </row>
    <row r="111" spans="1:9" s="151" customFormat="1" ht="29.25" customHeight="1">
      <c r="A111" s="201" t="s">
        <v>454</v>
      </c>
      <c r="B111" s="139" t="s">
        <v>560</v>
      </c>
      <c r="C111" s="128"/>
      <c r="D111" s="200"/>
      <c r="E111" s="200"/>
      <c r="F111" s="202"/>
      <c r="G111" s="202"/>
      <c r="H111" s="200"/>
      <c r="I111" s="200"/>
    </row>
    <row r="112" spans="1:9" ht="112.5" customHeight="1">
      <c r="A112" s="269">
        <v>1</v>
      </c>
      <c r="B112" s="207" t="s">
        <v>701</v>
      </c>
      <c r="C112" s="222" t="s">
        <v>702</v>
      </c>
      <c r="D112" s="206">
        <v>91427</v>
      </c>
      <c r="E112" s="215" t="s">
        <v>703</v>
      </c>
      <c r="F112" s="215">
        <v>47361</v>
      </c>
      <c r="G112" s="206">
        <v>43565</v>
      </c>
      <c r="H112" s="206">
        <v>1500</v>
      </c>
      <c r="I112" s="205"/>
    </row>
    <row r="113" spans="1:9" s="151" customFormat="1" ht="56.25" customHeight="1">
      <c r="A113" s="269">
        <v>2</v>
      </c>
      <c r="B113" s="207" t="s">
        <v>704</v>
      </c>
      <c r="C113" s="141" t="s">
        <v>705</v>
      </c>
      <c r="D113" s="206">
        <v>62562</v>
      </c>
      <c r="E113" s="225"/>
      <c r="F113" s="206"/>
      <c r="G113" s="233">
        <v>26113</v>
      </c>
      <c r="H113" s="206">
        <v>7000</v>
      </c>
      <c r="I113" s="205"/>
    </row>
    <row r="114" spans="1:9" ht="30.75" customHeight="1">
      <c r="A114" s="209" t="s">
        <v>567</v>
      </c>
      <c r="B114" s="210" t="s">
        <v>568</v>
      </c>
      <c r="C114" s="141"/>
      <c r="D114" s="225"/>
      <c r="E114" s="274"/>
      <c r="F114" s="275"/>
      <c r="G114" s="275"/>
      <c r="H114" s="206"/>
      <c r="I114" s="274"/>
    </row>
    <row r="115" spans="1:9" ht="30.75" customHeight="1">
      <c r="A115" s="209" t="s">
        <v>454</v>
      </c>
      <c r="B115" s="210" t="s">
        <v>560</v>
      </c>
      <c r="C115" s="141"/>
      <c r="D115" s="225"/>
      <c r="E115" s="274"/>
      <c r="F115" s="275"/>
      <c r="G115" s="275"/>
      <c r="H115" s="206"/>
      <c r="I115" s="274"/>
    </row>
    <row r="116" spans="1:9" s="149" customFormat="1" ht="112.5" customHeight="1">
      <c r="A116" s="190">
        <v>1</v>
      </c>
      <c r="B116" s="268" t="s">
        <v>706</v>
      </c>
      <c r="C116" s="269" t="s">
        <v>707</v>
      </c>
      <c r="D116" s="270">
        <v>210696</v>
      </c>
      <c r="E116" s="269"/>
      <c r="F116" s="270"/>
      <c r="G116" s="270">
        <v>203576</v>
      </c>
      <c r="H116" s="206">
        <v>4000</v>
      </c>
      <c r="I116" s="269"/>
    </row>
    <row r="117" spans="1:9" ht="84" customHeight="1">
      <c r="A117" s="190">
        <v>2</v>
      </c>
      <c r="B117" s="268" t="s">
        <v>708</v>
      </c>
      <c r="C117" s="269" t="s">
        <v>709</v>
      </c>
      <c r="D117" s="270">
        <v>18498</v>
      </c>
      <c r="E117" s="269"/>
      <c r="F117" s="270"/>
      <c r="G117" s="270">
        <v>5000</v>
      </c>
      <c r="H117" s="206">
        <v>7588</v>
      </c>
      <c r="I117" s="269"/>
    </row>
    <row r="118" spans="1:9" ht="42.75" customHeight="1">
      <c r="A118" s="127" t="s">
        <v>81</v>
      </c>
      <c r="B118" s="139" t="s">
        <v>710</v>
      </c>
      <c r="C118" s="141"/>
      <c r="D118" s="200">
        <v>104799</v>
      </c>
      <c r="E118" s="200">
        <v>0</v>
      </c>
      <c r="F118" s="200">
        <v>128957</v>
      </c>
      <c r="G118" s="200">
        <v>74263</v>
      </c>
      <c r="H118" s="200">
        <v>4464</v>
      </c>
      <c r="I118" s="200"/>
    </row>
    <row r="119" spans="1:9" ht="51" customHeight="1">
      <c r="A119" s="201" t="s">
        <v>558</v>
      </c>
      <c r="B119" s="139" t="s">
        <v>559</v>
      </c>
      <c r="C119" s="141"/>
      <c r="D119" s="205"/>
      <c r="E119" s="205"/>
      <c r="F119" s="224"/>
      <c r="G119" s="224"/>
      <c r="H119" s="205"/>
      <c r="I119" s="205"/>
    </row>
    <row r="120" spans="1:9" ht="36.75" customHeight="1">
      <c r="A120" s="201" t="s">
        <v>454</v>
      </c>
      <c r="B120" s="139" t="s">
        <v>560</v>
      </c>
      <c r="C120" s="141"/>
      <c r="D120" s="205"/>
      <c r="E120" s="205"/>
      <c r="F120" s="224"/>
      <c r="G120" s="224"/>
      <c r="H120" s="205"/>
      <c r="I120" s="205"/>
    </row>
    <row r="121" spans="1:9" ht="93.75" customHeight="1">
      <c r="A121" s="183" t="s">
        <v>456</v>
      </c>
      <c r="B121" s="227" t="s">
        <v>711</v>
      </c>
      <c r="C121" s="276" t="s">
        <v>712</v>
      </c>
      <c r="D121" s="220">
        <v>102125</v>
      </c>
      <c r="E121" s="141" t="s">
        <v>713</v>
      </c>
      <c r="F121" s="224">
        <v>128957</v>
      </c>
      <c r="G121" s="224">
        <v>73263</v>
      </c>
      <c r="H121" s="206">
        <v>3464</v>
      </c>
      <c r="I121" s="205"/>
    </row>
    <row r="122" spans="1:9" ht="33" customHeight="1">
      <c r="A122" s="209" t="s">
        <v>567</v>
      </c>
      <c r="B122" s="210" t="s">
        <v>568</v>
      </c>
      <c r="C122" s="141"/>
      <c r="D122" s="181"/>
      <c r="E122" s="216"/>
      <c r="F122" s="181"/>
      <c r="G122" s="181"/>
      <c r="H122" s="206"/>
      <c r="I122" s="205"/>
    </row>
    <row r="123" spans="1:9" ht="33" customHeight="1">
      <c r="A123" s="209" t="s">
        <v>454</v>
      </c>
      <c r="B123" s="210" t="s">
        <v>560</v>
      </c>
      <c r="C123" s="141"/>
      <c r="D123" s="181"/>
      <c r="E123" s="216"/>
      <c r="F123" s="181"/>
      <c r="G123" s="181"/>
      <c r="H123" s="206"/>
      <c r="I123" s="205"/>
    </row>
    <row r="124" spans="1:9" ht="75" customHeight="1">
      <c r="A124" s="190">
        <v>1</v>
      </c>
      <c r="B124" s="268" t="s">
        <v>714</v>
      </c>
      <c r="C124" s="269" t="s">
        <v>715</v>
      </c>
      <c r="D124" s="270">
        <v>2674</v>
      </c>
      <c r="E124" s="269"/>
      <c r="F124" s="270"/>
      <c r="G124" s="270">
        <v>1000</v>
      </c>
      <c r="H124" s="206">
        <v>1000</v>
      </c>
      <c r="I124" s="269"/>
    </row>
    <row r="125" spans="1:9" ht="36" customHeight="1">
      <c r="A125" s="127" t="s">
        <v>83</v>
      </c>
      <c r="B125" s="139" t="s">
        <v>716</v>
      </c>
      <c r="C125" s="141"/>
      <c r="D125" s="200">
        <v>63755.478000000003</v>
      </c>
      <c r="E125" s="200">
        <v>0</v>
      </c>
      <c r="F125" s="200">
        <v>0</v>
      </c>
      <c r="G125" s="200">
        <v>21625.7</v>
      </c>
      <c r="H125" s="200">
        <v>12276</v>
      </c>
      <c r="I125" s="200"/>
    </row>
    <row r="126" spans="1:9" ht="51" customHeight="1">
      <c r="A126" s="201" t="s">
        <v>558</v>
      </c>
      <c r="B126" s="139" t="s">
        <v>559</v>
      </c>
      <c r="C126" s="141"/>
      <c r="D126" s="205"/>
      <c r="E126" s="205"/>
      <c r="F126" s="224"/>
      <c r="G126" s="224"/>
      <c r="H126" s="205"/>
      <c r="I126" s="205"/>
    </row>
    <row r="127" spans="1:9" ht="36" customHeight="1">
      <c r="A127" s="201" t="s">
        <v>454</v>
      </c>
      <c r="B127" s="139" t="s">
        <v>560</v>
      </c>
      <c r="C127" s="141"/>
      <c r="D127" s="205"/>
      <c r="E127" s="205"/>
      <c r="F127" s="224"/>
      <c r="G127" s="224"/>
      <c r="H127" s="205"/>
      <c r="I127" s="205"/>
    </row>
    <row r="128" spans="1:9" ht="79.5" customHeight="1">
      <c r="A128" s="183" t="s">
        <v>456</v>
      </c>
      <c r="B128" s="223" t="s">
        <v>717</v>
      </c>
      <c r="C128" s="141" t="s">
        <v>718</v>
      </c>
      <c r="D128" s="245">
        <v>21096</v>
      </c>
      <c r="E128" s="245"/>
      <c r="F128" s="245"/>
      <c r="G128" s="245">
        <v>10810</v>
      </c>
      <c r="H128" s="206">
        <v>236</v>
      </c>
      <c r="I128" s="204"/>
    </row>
    <row r="129" spans="1:9" ht="46.5" customHeight="1">
      <c r="A129" s="190">
        <v>2</v>
      </c>
      <c r="B129" s="277" t="s">
        <v>719</v>
      </c>
      <c r="C129" s="222" t="s">
        <v>720</v>
      </c>
      <c r="D129" s="206">
        <v>6406.4000000000005</v>
      </c>
      <c r="E129" s="225"/>
      <c r="F129" s="206"/>
      <c r="G129" s="206">
        <v>5299</v>
      </c>
      <c r="H129" s="206">
        <v>680</v>
      </c>
      <c r="I129" s="204"/>
    </row>
    <row r="130" spans="1:9" ht="41.25" customHeight="1">
      <c r="A130" s="209" t="s">
        <v>567</v>
      </c>
      <c r="B130" s="210" t="s">
        <v>568</v>
      </c>
      <c r="C130" s="141"/>
      <c r="D130" s="245"/>
      <c r="E130" s="245"/>
      <c r="F130" s="245"/>
      <c r="G130" s="245"/>
      <c r="H130" s="206"/>
      <c r="I130" s="141"/>
    </row>
    <row r="131" spans="1:9" ht="41.25" customHeight="1">
      <c r="A131" s="209" t="s">
        <v>454</v>
      </c>
      <c r="B131" s="210" t="s">
        <v>560</v>
      </c>
      <c r="C131" s="141"/>
      <c r="D131" s="245"/>
      <c r="E131" s="245"/>
      <c r="F131" s="245"/>
      <c r="G131" s="245"/>
      <c r="H131" s="206"/>
      <c r="I131" s="141"/>
    </row>
    <row r="132" spans="1:9" s="151" customFormat="1" ht="57" customHeight="1">
      <c r="A132" s="213">
        <v>1</v>
      </c>
      <c r="B132" s="278" t="s">
        <v>721</v>
      </c>
      <c r="C132" s="141" t="s">
        <v>722</v>
      </c>
      <c r="D132" s="215">
        <v>9481.0779999999995</v>
      </c>
      <c r="E132" s="279"/>
      <c r="F132" s="215"/>
      <c r="G132" s="215">
        <v>4000</v>
      </c>
      <c r="H132" s="206">
        <v>1000</v>
      </c>
      <c r="I132" s="216"/>
    </row>
    <row r="133" spans="1:9" s="153" customFormat="1" ht="35.25" customHeight="1">
      <c r="A133" s="139" t="s">
        <v>481</v>
      </c>
      <c r="B133" s="266" t="s">
        <v>601</v>
      </c>
      <c r="C133" s="280"/>
      <c r="D133" s="215"/>
      <c r="E133" s="279"/>
      <c r="F133" s="215"/>
      <c r="G133" s="215"/>
      <c r="H133" s="279"/>
      <c r="I133" s="216"/>
    </row>
    <row r="134" spans="1:9" s="153" customFormat="1" ht="58.5" customHeight="1">
      <c r="A134" s="203">
        <v>1</v>
      </c>
      <c r="B134" s="207" t="s">
        <v>723</v>
      </c>
      <c r="C134" s="141" t="s">
        <v>724</v>
      </c>
      <c r="D134" s="205">
        <v>3842</v>
      </c>
      <c r="E134" s="205"/>
      <c r="F134" s="224"/>
      <c r="G134" s="224">
        <v>1516.7</v>
      </c>
      <c r="H134" s="205">
        <v>706</v>
      </c>
      <c r="I134" s="204"/>
    </row>
    <row r="135" spans="1:9" s="153" customFormat="1" ht="54" customHeight="1">
      <c r="A135" s="203">
        <v>2</v>
      </c>
      <c r="B135" s="207" t="s">
        <v>725</v>
      </c>
      <c r="C135" s="141" t="s">
        <v>726</v>
      </c>
      <c r="D135" s="205">
        <v>8100</v>
      </c>
      <c r="E135" s="205"/>
      <c r="F135" s="224"/>
      <c r="G135" s="224">
        <v>0</v>
      </c>
      <c r="H135" s="205">
        <v>4500</v>
      </c>
      <c r="I135" s="205"/>
    </row>
    <row r="136" spans="1:9" s="153" customFormat="1" ht="76.5" customHeight="1">
      <c r="A136" s="203">
        <v>3</v>
      </c>
      <c r="B136" s="207" t="s">
        <v>727</v>
      </c>
      <c r="C136" s="141" t="s">
        <v>728</v>
      </c>
      <c r="D136" s="205">
        <v>14830</v>
      </c>
      <c r="E136" s="205"/>
      <c r="F136" s="224"/>
      <c r="G136" s="224"/>
      <c r="H136" s="205">
        <v>5154</v>
      </c>
      <c r="I136" s="205"/>
    </row>
    <row r="137" spans="1:9" s="153" customFormat="1" ht="35.25" customHeight="1">
      <c r="A137" s="127" t="s">
        <v>85</v>
      </c>
      <c r="B137" s="139" t="s">
        <v>729</v>
      </c>
      <c r="C137" s="141"/>
      <c r="D137" s="200">
        <v>276705.14399999997</v>
      </c>
      <c r="E137" s="200">
        <v>0</v>
      </c>
      <c r="F137" s="200">
        <v>32278.6</v>
      </c>
      <c r="G137" s="200">
        <v>97841</v>
      </c>
      <c r="H137" s="200">
        <v>20088</v>
      </c>
      <c r="I137" s="205"/>
    </row>
    <row r="138" spans="1:9" s="153" customFormat="1" ht="53.25" customHeight="1">
      <c r="A138" s="201" t="s">
        <v>558</v>
      </c>
      <c r="B138" s="139" t="s">
        <v>559</v>
      </c>
      <c r="C138" s="141"/>
      <c r="D138" s="205"/>
      <c r="E138" s="205"/>
      <c r="F138" s="224"/>
      <c r="G138" s="224"/>
      <c r="H138" s="205"/>
      <c r="I138" s="205"/>
    </row>
    <row r="139" spans="1:9" s="153" customFormat="1" ht="31.5" customHeight="1">
      <c r="A139" s="201" t="s">
        <v>454</v>
      </c>
      <c r="B139" s="139" t="s">
        <v>560</v>
      </c>
      <c r="C139" s="141"/>
      <c r="D139" s="205"/>
      <c r="E139" s="205"/>
      <c r="F139" s="224"/>
      <c r="G139" s="224"/>
      <c r="H139" s="205"/>
      <c r="I139" s="205"/>
    </row>
    <row r="140" spans="1:9" ht="70.5" customHeight="1">
      <c r="A140" s="190">
        <v>1</v>
      </c>
      <c r="B140" s="178" t="s">
        <v>730</v>
      </c>
      <c r="C140" s="141" t="s">
        <v>731</v>
      </c>
      <c r="D140" s="206">
        <v>33445</v>
      </c>
      <c r="E140" s="205"/>
      <c r="F140" s="206"/>
      <c r="G140" s="206">
        <v>9830</v>
      </c>
      <c r="H140" s="206">
        <v>3000</v>
      </c>
      <c r="I140" s="205"/>
    </row>
    <row r="141" spans="1:9" s="153" customFormat="1" ht="36.75" customHeight="1">
      <c r="A141" s="234" t="s">
        <v>481</v>
      </c>
      <c r="B141" s="128" t="s">
        <v>663</v>
      </c>
      <c r="C141" s="244"/>
      <c r="D141" s="224"/>
      <c r="E141" s="225"/>
      <c r="F141" s="224"/>
      <c r="G141" s="224"/>
      <c r="H141" s="206"/>
      <c r="I141" s="205"/>
    </row>
    <row r="142" spans="1:9" ht="65.25" customHeight="1">
      <c r="A142" s="129">
        <v>1</v>
      </c>
      <c r="B142" s="281" t="s">
        <v>732</v>
      </c>
      <c r="C142" s="205" t="s">
        <v>733</v>
      </c>
      <c r="D142" s="224">
        <v>129805.144</v>
      </c>
      <c r="E142" s="225"/>
      <c r="F142" s="224"/>
      <c r="G142" s="224">
        <v>0</v>
      </c>
      <c r="H142" s="206">
        <v>6738</v>
      </c>
      <c r="I142" s="205"/>
    </row>
    <row r="143" spans="1:9" ht="43.5" customHeight="1">
      <c r="A143" s="209" t="s">
        <v>567</v>
      </c>
      <c r="B143" s="210" t="s">
        <v>568</v>
      </c>
      <c r="C143" s="231"/>
      <c r="D143" s="224"/>
      <c r="E143" s="205"/>
      <c r="F143" s="224"/>
      <c r="G143" s="224"/>
      <c r="H143" s="206"/>
      <c r="I143" s="205"/>
    </row>
    <row r="144" spans="1:9" ht="43.5" customHeight="1">
      <c r="A144" s="209" t="s">
        <v>454</v>
      </c>
      <c r="B144" s="210" t="s">
        <v>560</v>
      </c>
      <c r="C144" s="231"/>
      <c r="D144" s="224"/>
      <c r="E144" s="205"/>
      <c r="F144" s="224"/>
      <c r="G144" s="224"/>
      <c r="H144" s="206"/>
      <c r="I144" s="205"/>
    </row>
    <row r="145" spans="1:9" s="153" customFormat="1" ht="64.5" customHeight="1">
      <c r="A145" s="213">
        <v>1</v>
      </c>
      <c r="B145" s="282" t="s">
        <v>734</v>
      </c>
      <c r="C145" s="280" t="s">
        <v>735</v>
      </c>
      <c r="D145" s="215">
        <v>19594</v>
      </c>
      <c r="E145" s="216" t="s">
        <v>736</v>
      </c>
      <c r="F145" s="215">
        <v>32278.6</v>
      </c>
      <c r="G145" s="215">
        <v>26100</v>
      </c>
      <c r="H145" s="241">
        <v>2500</v>
      </c>
      <c r="I145" s="216"/>
    </row>
    <row r="146" spans="1:9" s="153" customFormat="1" ht="56.25" customHeight="1">
      <c r="A146" s="213">
        <v>2</v>
      </c>
      <c r="B146" s="282" t="s">
        <v>737</v>
      </c>
      <c r="C146" s="280" t="s">
        <v>738</v>
      </c>
      <c r="D146" s="215">
        <v>11004</v>
      </c>
      <c r="E146" s="279"/>
      <c r="F146" s="215"/>
      <c r="G146" s="215">
        <v>10000</v>
      </c>
      <c r="H146" s="241">
        <v>850</v>
      </c>
      <c r="I146" s="216"/>
    </row>
    <row r="147" spans="1:9" ht="93.75" customHeight="1">
      <c r="A147" s="203">
        <v>3</v>
      </c>
      <c r="B147" s="207" t="s">
        <v>739</v>
      </c>
      <c r="C147" s="141" t="s">
        <v>740</v>
      </c>
      <c r="D147" s="205">
        <v>61130</v>
      </c>
      <c r="E147" s="205"/>
      <c r="F147" s="224"/>
      <c r="G147" s="224">
        <v>43911</v>
      </c>
      <c r="H147" s="205">
        <v>3000</v>
      </c>
      <c r="I147" s="205"/>
    </row>
    <row r="148" spans="1:9" ht="36" customHeight="1">
      <c r="A148" s="139" t="s">
        <v>481</v>
      </c>
      <c r="B148" s="266" t="s">
        <v>601</v>
      </c>
      <c r="C148" s="280"/>
      <c r="D148" s="215"/>
      <c r="E148" s="279"/>
      <c r="F148" s="215"/>
      <c r="G148" s="215"/>
      <c r="H148" s="279"/>
      <c r="I148" s="216"/>
    </row>
    <row r="149" spans="1:9" ht="73.5" customHeight="1">
      <c r="A149" s="203">
        <v>1</v>
      </c>
      <c r="B149" s="217" t="s">
        <v>741</v>
      </c>
      <c r="C149" s="138" t="s">
        <v>742</v>
      </c>
      <c r="D149" s="218">
        <v>21727</v>
      </c>
      <c r="E149" s="218">
        <v>0</v>
      </c>
      <c r="F149" s="218">
        <v>0</v>
      </c>
      <c r="G149" s="218">
        <v>8000</v>
      </c>
      <c r="H149" s="206">
        <v>4000</v>
      </c>
      <c r="I149" s="200"/>
    </row>
    <row r="150" spans="1:9" s="142" customFormat="1" ht="63.75" customHeight="1">
      <c r="A150" s="127" t="s">
        <v>421</v>
      </c>
      <c r="B150" s="139" t="s">
        <v>743</v>
      </c>
      <c r="C150" s="199"/>
      <c r="D150" s="200">
        <v>4096193.9219999998</v>
      </c>
      <c r="E150" s="200">
        <v>0</v>
      </c>
      <c r="F150" s="200">
        <v>1630960.3149999999</v>
      </c>
      <c r="G150" s="200">
        <v>2341115.8330000001</v>
      </c>
      <c r="H150" s="200">
        <v>259340</v>
      </c>
      <c r="I150" s="205"/>
    </row>
    <row r="151" spans="1:9" s="142" customFormat="1" ht="46.5" customHeight="1">
      <c r="A151" s="127" t="s">
        <v>47</v>
      </c>
      <c r="B151" s="139" t="s">
        <v>744</v>
      </c>
      <c r="C151" s="199"/>
      <c r="D151" s="200">
        <v>313815.21999999997</v>
      </c>
      <c r="E151" s="200">
        <v>0</v>
      </c>
      <c r="F151" s="200">
        <v>0</v>
      </c>
      <c r="G151" s="200">
        <v>143444.302</v>
      </c>
      <c r="H151" s="200">
        <v>17477</v>
      </c>
      <c r="I151" s="200"/>
    </row>
    <row r="152" spans="1:9" s="142" customFormat="1" ht="45" customHeight="1">
      <c r="A152" s="201" t="s">
        <v>558</v>
      </c>
      <c r="B152" s="139" t="s">
        <v>559</v>
      </c>
      <c r="C152" s="199"/>
      <c r="D152" s="200"/>
      <c r="E152" s="200"/>
      <c r="F152" s="200"/>
      <c r="G152" s="200"/>
      <c r="H152" s="200"/>
      <c r="I152" s="200"/>
    </row>
    <row r="153" spans="1:9" s="142" customFormat="1" ht="46.5" customHeight="1">
      <c r="A153" s="201" t="s">
        <v>454</v>
      </c>
      <c r="B153" s="139" t="s">
        <v>560</v>
      </c>
      <c r="C153" s="199"/>
      <c r="D153" s="200"/>
      <c r="E153" s="200"/>
      <c r="F153" s="200"/>
      <c r="G153" s="200"/>
      <c r="H153" s="200"/>
      <c r="I153" s="200"/>
    </row>
    <row r="154" spans="1:9" ht="67.5" customHeight="1">
      <c r="A154" s="190">
        <v>1</v>
      </c>
      <c r="B154" s="207" t="s">
        <v>745</v>
      </c>
      <c r="C154" s="141" t="s">
        <v>746</v>
      </c>
      <c r="D154" s="206">
        <v>104701</v>
      </c>
      <c r="E154" s="225"/>
      <c r="F154" s="206"/>
      <c r="G154" s="206">
        <v>71500</v>
      </c>
      <c r="H154" s="206">
        <v>2000</v>
      </c>
      <c r="I154" s="205"/>
    </row>
    <row r="155" spans="1:9" s="151" customFormat="1" ht="93.75" customHeight="1">
      <c r="A155" s="190">
        <v>2</v>
      </c>
      <c r="B155" s="223" t="s">
        <v>747</v>
      </c>
      <c r="C155" s="141" t="s">
        <v>748</v>
      </c>
      <c r="D155" s="224">
        <v>98042</v>
      </c>
      <c r="E155" s="205"/>
      <c r="F155" s="224"/>
      <c r="G155" s="224">
        <v>43444.301999999996</v>
      </c>
      <c r="H155" s="206">
        <v>4527</v>
      </c>
      <c r="I155" s="205"/>
    </row>
    <row r="156" spans="1:9" s="151" customFormat="1" ht="33.75" customHeight="1">
      <c r="A156" s="209" t="s">
        <v>567</v>
      </c>
      <c r="B156" s="210" t="s">
        <v>568</v>
      </c>
      <c r="C156" s="283"/>
      <c r="D156" s="228"/>
      <c r="E156" s="228"/>
      <c r="F156" s="228"/>
      <c r="G156" s="228"/>
      <c r="H156" s="284"/>
      <c r="I156" s="200"/>
    </row>
    <row r="157" spans="1:9" s="151" customFormat="1" ht="33.75" customHeight="1">
      <c r="A157" s="209" t="s">
        <v>454</v>
      </c>
      <c r="B157" s="210" t="s">
        <v>560</v>
      </c>
      <c r="C157" s="283"/>
      <c r="D157" s="228"/>
      <c r="E157" s="228"/>
      <c r="F157" s="228"/>
      <c r="G157" s="228"/>
      <c r="H157" s="284"/>
      <c r="I157" s="200"/>
    </row>
    <row r="158" spans="1:9" s="151" customFormat="1" ht="73.5" customHeight="1">
      <c r="A158" s="138">
        <v>1</v>
      </c>
      <c r="B158" s="223" t="s">
        <v>749</v>
      </c>
      <c r="C158" s="205" t="s">
        <v>750</v>
      </c>
      <c r="D158" s="224">
        <v>26852.169000000002</v>
      </c>
      <c r="E158" s="205"/>
      <c r="F158" s="224"/>
      <c r="G158" s="224">
        <v>19000</v>
      </c>
      <c r="H158" s="206">
        <v>950</v>
      </c>
      <c r="I158" s="204"/>
    </row>
    <row r="159" spans="1:9" ht="51" customHeight="1">
      <c r="A159" s="138">
        <v>2</v>
      </c>
      <c r="B159" s="285" t="s">
        <v>751</v>
      </c>
      <c r="C159" s="141" t="s">
        <v>752</v>
      </c>
      <c r="D159" s="265">
        <v>19989.900000000001</v>
      </c>
      <c r="E159" s="138"/>
      <c r="F159" s="265"/>
      <c r="G159" s="265">
        <v>2000</v>
      </c>
      <c r="H159" s="206">
        <v>5000</v>
      </c>
      <c r="I159" s="205"/>
    </row>
    <row r="160" spans="1:9" s="151" customFormat="1" ht="56.25" customHeight="1">
      <c r="A160" s="138">
        <v>3</v>
      </c>
      <c r="B160" s="207" t="s">
        <v>753</v>
      </c>
      <c r="C160" s="141" t="s">
        <v>754</v>
      </c>
      <c r="D160" s="224">
        <v>49515.150999999998</v>
      </c>
      <c r="E160" s="286"/>
      <c r="F160" s="224"/>
      <c r="G160" s="224">
        <v>5500</v>
      </c>
      <c r="H160" s="206">
        <v>3000</v>
      </c>
      <c r="I160" s="205"/>
    </row>
    <row r="161" spans="1:9" s="154" customFormat="1" ht="81.75" customHeight="1">
      <c r="A161" s="129">
        <v>4</v>
      </c>
      <c r="B161" s="178" t="s">
        <v>755</v>
      </c>
      <c r="C161" s="141" t="s">
        <v>756</v>
      </c>
      <c r="D161" s="205">
        <v>14715</v>
      </c>
      <c r="E161" s="205"/>
      <c r="F161" s="205"/>
      <c r="G161" s="205">
        <v>2000</v>
      </c>
      <c r="H161" s="205">
        <v>2000</v>
      </c>
      <c r="I161" s="205"/>
    </row>
    <row r="162" spans="1:9" s="151" customFormat="1" ht="38.25" customHeight="1">
      <c r="A162" s="209" t="s">
        <v>52</v>
      </c>
      <c r="B162" s="128" t="s">
        <v>757</v>
      </c>
      <c r="C162" s="128"/>
      <c r="D162" s="200">
        <v>282962</v>
      </c>
      <c r="E162" s="200">
        <v>0</v>
      </c>
      <c r="F162" s="200">
        <v>0</v>
      </c>
      <c r="G162" s="200">
        <v>115500</v>
      </c>
      <c r="H162" s="200">
        <v>14509</v>
      </c>
      <c r="I162" s="200"/>
    </row>
    <row r="163" spans="1:9" s="151" customFormat="1" ht="51.75" customHeight="1">
      <c r="A163" s="209" t="s">
        <v>558</v>
      </c>
      <c r="B163" s="128" t="s">
        <v>559</v>
      </c>
      <c r="C163" s="128"/>
      <c r="D163" s="200"/>
      <c r="E163" s="200"/>
      <c r="F163" s="202"/>
      <c r="G163" s="202"/>
      <c r="H163" s="200"/>
      <c r="I163" s="200"/>
    </row>
    <row r="164" spans="1:9" s="151" customFormat="1" ht="38.25" customHeight="1">
      <c r="A164" s="209" t="s">
        <v>454</v>
      </c>
      <c r="B164" s="128" t="s">
        <v>560</v>
      </c>
      <c r="C164" s="128"/>
      <c r="D164" s="200"/>
      <c r="E164" s="200"/>
      <c r="F164" s="202"/>
      <c r="G164" s="202"/>
      <c r="H164" s="200"/>
      <c r="I164" s="200"/>
    </row>
    <row r="165" spans="1:9" s="149" customFormat="1" ht="37.5" customHeight="1">
      <c r="A165" s="190">
        <v>1</v>
      </c>
      <c r="B165" s="287" t="s">
        <v>758</v>
      </c>
      <c r="C165" s="222" t="s">
        <v>759</v>
      </c>
      <c r="D165" s="206">
        <v>128070</v>
      </c>
      <c r="E165" s="225"/>
      <c r="F165" s="206"/>
      <c r="G165" s="206">
        <v>65500</v>
      </c>
      <c r="H165" s="206">
        <v>3000</v>
      </c>
      <c r="I165" s="205"/>
    </row>
    <row r="166" spans="1:9" ht="56.25" customHeight="1">
      <c r="A166" s="190">
        <v>2</v>
      </c>
      <c r="B166" s="223" t="s">
        <v>760</v>
      </c>
      <c r="C166" s="141" t="s">
        <v>761</v>
      </c>
      <c r="D166" s="224">
        <v>58972</v>
      </c>
      <c r="E166" s="141"/>
      <c r="F166" s="224"/>
      <c r="G166" s="288">
        <v>37000</v>
      </c>
      <c r="H166" s="206">
        <v>5000</v>
      </c>
      <c r="I166" s="205"/>
    </row>
    <row r="167" spans="1:9" s="149" customFormat="1" ht="38.25" customHeight="1">
      <c r="A167" s="209" t="s">
        <v>567</v>
      </c>
      <c r="B167" s="127" t="s">
        <v>568</v>
      </c>
      <c r="C167" s="283"/>
      <c r="D167" s="202"/>
      <c r="E167" s="200"/>
      <c r="F167" s="202"/>
      <c r="G167" s="202"/>
      <c r="H167" s="284"/>
      <c r="I167" s="200"/>
    </row>
    <row r="168" spans="1:9" s="149" customFormat="1" ht="38.25" customHeight="1">
      <c r="A168" s="209" t="s">
        <v>454</v>
      </c>
      <c r="B168" s="127" t="s">
        <v>560</v>
      </c>
      <c r="C168" s="283"/>
      <c r="D168" s="202"/>
      <c r="E168" s="200"/>
      <c r="F168" s="202"/>
      <c r="G168" s="202"/>
      <c r="H168" s="284"/>
      <c r="I168" s="200"/>
    </row>
    <row r="169" spans="1:9" ht="80.25" customHeight="1">
      <c r="A169" s="203">
        <v>1</v>
      </c>
      <c r="B169" s="285" t="s">
        <v>762</v>
      </c>
      <c r="C169" s="141" t="s">
        <v>763</v>
      </c>
      <c r="D169" s="265">
        <v>9128</v>
      </c>
      <c r="E169" s="138"/>
      <c r="F169" s="265"/>
      <c r="G169" s="215">
        <v>2000</v>
      </c>
      <c r="H169" s="206">
        <v>3000</v>
      </c>
      <c r="I169" s="205"/>
    </row>
    <row r="170" spans="1:9" s="151" customFormat="1" ht="52.5" customHeight="1">
      <c r="A170" s="232">
        <v>2</v>
      </c>
      <c r="B170" s="207" t="s">
        <v>764</v>
      </c>
      <c r="C170" s="129" t="s">
        <v>765</v>
      </c>
      <c r="D170" s="224">
        <v>86792</v>
      </c>
      <c r="E170" s="286"/>
      <c r="F170" s="224"/>
      <c r="G170" s="215">
        <v>11000</v>
      </c>
      <c r="H170" s="206">
        <v>3509</v>
      </c>
      <c r="I170" s="205"/>
    </row>
    <row r="171" spans="1:9" s="147" customFormat="1" ht="36" customHeight="1">
      <c r="A171" s="209" t="s">
        <v>70</v>
      </c>
      <c r="B171" s="128" t="s">
        <v>766</v>
      </c>
      <c r="C171" s="128"/>
      <c r="D171" s="200">
        <v>182188</v>
      </c>
      <c r="E171" s="200">
        <v>0</v>
      </c>
      <c r="F171" s="200">
        <v>0</v>
      </c>
      <c r="G171" s="200">
        <v>74855</v>
      </c>
      <c r="H171" s="200">
        <v>13812</v>
      </c>
      <c r="I171" s="200"/>
    </row>
    <row r="172" spans="1:9" s="147" customFormat="1" ht="52.5" customHeight="1">
      <c r="A172" s="209" t="s">
        <v>558</v>
      </c>
      <c r="B172" s="128" t="s">
        <v>559</v>
      </c>
      <c r="C172" s="128"/>
      <c r="D172" s="200"/>
      <c r="E172" s="200"/>
      <c r="F172" s="202"/>
      <c r="G172" s="202"/>
      <c r="H172" s="200"/>
      <c r="I172" s="200"/>
    </row>
    <row r="173" spans="1:9" s="147" customFormat="1" ht="36" customHeight="1">
      <c r="A173" s="209" t="s">
        <v>454</v>
      </c>
      <c r="B173" s="128" t="s">
        <v>560</v>
      </c>
      <c r="C173" s="128"/>
      <c r="D173" s="200"/>
      <c r="E173" s="200"/>
      <c r="F173" s="202"/>
      <c r="G173" s="202"/>
      <c r="H173" s="200"/>
      <c r="I173" s="200"/>
    </row>
    <row r="174" spans="1:9" ht="56.25" customHeight="1">
      <c r="A174" s="190">
        <v>1</v>
      </c>
      <c r="B174" s="207" t="s">
        <v>767</v>
      </c>
      <c r="C174" s="141" t="s">
        <v>768</v>
      </c>
      <c r="D174" s="206">
        <v>14868</v>
      </c>
      <c r="E174" s="225"/>
      <c r="F174" s="206"/>
      <c r="G174" s="233">
        <v>7326</v>
      </c>
      <c r="H174" s="206">
        <v>800</v>
      </c>
      <c r="I174" s="205"/>
    </row>
    <row r="175" spans="1:9" ht="72.75" customHeight="1">
      <c r="A175" s="190">
        <v>2</v>
      </c>
      <c r="B175" s="289" t="s">
        <v>769</v>
      </c>
      <c r="C175" s="290" t="s">
        <v>770</v>
      </c>
      <c r="D175" s="224">
        <v>66741</v>
      </c>
      <c r="E175" s="205"/>
      <c r="F175" s="224"/>
      <c r="G175" s="233">
        <v>40529</v>
      </c>
      <c r="H175" s="206">
        <v>3000</v>
      </c>
      <c r="I175" s="205"/>
    </row>
    <row r="176" spans="1:9" s="149" customFormat="1" ht="36" customHeight="1">
      <c r="A176" s="209" t="s">
        <v>567</v>
      </c>
      <c r="B176" s="283" t="s">
        <v>568</v>
      </c>
      <c r="C176" s="205"/>
      <c r="D176" s="224"/>
      <c r="E176" s="205"/>
      <c r="F176" s="224"/>
      <c r="G176" s="224"/>
      <c r="H176" s="206"/>
      <c r="I176" s="205"/>
    </row>
    <row r="177" spans="1:9" s="149" customFormat="1" ht="34.5" customHeight="1">
      <c r="A177" s="209" t="s">
        <v>454</v>
      </c>
      <c r="B177" s="283" t="s">
        <v>560</v>
      </c>
      <c r="C177" s="205"/>
      <c r="D177" s="224"/>
      <c r="E177" s="205"/>
      <c r="F177" s="224"/>
      <c r="G177" s="224"/>
      <c r="H177" s="206"/>
      <c r="I177" s="205"/>
    </row>
    <row r="178" spans="1:9" s="155" customFormat="1" ht="56.25" customHeight="1">
      <c r="A178" s="203">
        <v>1</v>
      </c>
      <c r="B178" s="291" t="s">
        <v>771</v>
      </c>
      <c r="C178" s="238" t="s">
        <v>772</v>
      </c>
      <c r="D178" s="204">
        <v>5374</v>
      </c>
      <c r="E178" s="205"/>
      <c r="F178" s="267"/>
      <c r="G178" s="233">
        <v>4000</v>
      </c>
      <c r="H178" s="206">
        <v>1000</v>
      </c>
      <c r="I178" s="205"/>
    </row>
    <row r="179" spans="1:9" s="149" customFormat="1" ht="56.25" customHeight="1">
      <c r="A179" s="256">
        <v>1</v>
      </c>
      <c r="B179" s="223" t="s">
        <v>773</v>
      </c>
      <c r="C179" s="205" t="s">
        <v>774</v>
      </c>
      <c r="D179" s="292">
        <v>53329</v>
      </c>
      <c r="E179" s="205"/>
      <c r="F179" s="224"/>
      <c r="G179" s="233">
        <v>19000</v>
      </c>
      <c r="H179" s="206">
        <v>5000</v>
      </c>
      <c r="I179" s="205"/>
    </row>
    <row r="180" spans="1:9" ht="37.5" customHeight="1">
      <c r="A180" s="256">
        <v>2</v>
      </c>
      <c r="B180" s="221" t="s">
        <v>775</v>
      </c>
      <c r="C180" s="222" t="s">
        <v>776</v>
      </c>
      <c r="D180" s="293">
        <v>32054</v>
      </c>
      <c r="E180" s="233"/>
      <c r="F180" s="233"/>
      <c r="G180" s="233">
        <v>4000</v>
      </c>
      <c r="H180" s="241">
        <v>1012</v>
      </c>
      <c r="I180" s="233"/>
    </row>
    <row r="181" spans="1:9" s="151" customFormat="1" ht="38.25" customHeight="1">
      <c r="A181" s="209" t="s">
        <v>777</v>
      </c>
      <c r="B181" s="266" t="s">
        <v>778</v>
      </c>
      <c r="C181" s="294"/>
      <c r="D181" s="295"/>
      <c r="E181" s="296"/>
      <c r="F181" s="296"/>
      <c r="G181" s="296"/>
      <c r="H181" s="297"/>
      <c r="I181" s="296"/>
    </row>
    <row r="182" spans="1:9" ht="52.5" customHeight="1">
      <c r="A182" s="203">
        <v>1</v>
      </c>
      <c r="B182" s="207" t="s">
        <v>779</v>
      </c>
      <c r="C182" s="141" t="s">
        <v>780</v>
      </c>
      <c r="D182" s="205">
        <v>9822</v>
      </c>
      <c r="E182" s="205"/>
      <c r="F182" s="224"/>
      <c r="G182" s="224">
        <v>0</v>
      </c>
      <c r="H182" s="205">
        <v>3000</v>
      </c>
      <c r="I182" s="205"/>
    </row>
    <row r="183" spans="1:9" s="151" customFormat="1" ht="39" customHeight="1">
      <c r="A183" s="199" t="s">
        <v>71</v>
      </c>
      <c r="B183" s="128" t="s">
        <v>781</v>
      </c>
      <c r="C183" s="128"/>
      <c r="D183" s="200">
        <v>208891.95300000001</v>
      </c>
      <c r="E183" s="200">
        <v>0</v>
      </c>
      <c r="F183" s="200">
        <v>153492</v>
      </c>
      <c r="G183" s="200">
        <v>119802</v>
      </c>
      <c r="H183" s="200">
        <v>39706</v>
      </c>
      <c r="I183" s="200"/>
    </row>
    <row r="184" spans="1:9" s="151" customFormat="1" ht="42.75" customHeight="1">
      <c r="A184" s="199" t="s">
        <v>558</v>
      </c>
      <c r="B184" s="128" t="s">
        <v>559</v>
      </c>
      <c r="C184" s="128"/>
      <c r="D184" s="200"/>
      <c r="E184" s="200"/>
      <c r="F184" s="202"/>
      <c r="G184" s="202"/>
      <c r="H184" s="200"/>
      <c r="I184" s="200"/>
    </row>
    <row r="185" spans="1:9" s="151" customFormat="1" ht="39" customHeight="1">
      <c r="A185" s="199" t="s">
        <v>454</v>
      </c>
      <c r="B185" s="128" t="s">
        <v>560</v>
      </c>
      <c r="C185" s="128"/>
      <c r="D185" s="200"/>
      <c r="E185" s="200"/>
      <c r="F185" s="202"/>
      <c r="G185" s="202"/>
      <c r="H185" s="200"/>
      <c r="I185" s="200"/>
    </row>
    <row r="186" spans="1:9" ht="37.5" customHeight="1">
      <c r="A186" s="238">
        <v>1</v>
      </c>
      <c r="B186" s="223" t="s">
        <v>782</v>
      </c>
      <c r="C186" s="290" t="s">
        <v>783</v>
      </c>
      <c r="D186" s="206">
        <v>14111</v>
      </c>
      <c r="E186" s="225" t="s">
        <v>784</v>
      </c>
      <c r="F186" s="206">
        <v>19449</v>
      </c>
      <c r="G186" s="206">
        <v>16600</v>
      </c>
      <c r="H186" s="241">
        <v>2500</v>
      </c>
      <c r="I186" s="205"/>
    </row>
    <row r="187" spans="1:9" ht="90.75" customHeight="1">
      <c r="A187" s="238">
        <v>2</v>
      </c>
      <c r="B187" s="207" t="s">
        <v>785</v>
      </c>
      <c r="C187" s="141" t="s">
        <v>786</v>
      </c>
      <c r="D187" s="206">
        <v>75520</v>
      </c>
      <c r="E187" s="225" t="s">
        <v>787</v>
      </c>
      <c r="F187" s="206">
        <v>134043</v>
      </c>
      <c r="G187" s="263">
        <v>90202</v>
      </c>
      <c r="H187" s="206">
        <v>6407</v>
      </c>
      <c r="I187" s="205"/>
    </row>
    <row r="188" spans="1:9" s="156" customFormat="1" ht="34.5" customHeight="1">
      <c r="A188" s="209" t="s">
        <v>567</v>
      </c>
      <c r="B188" s="298" t="s">
        <v>568</v>
      </c>
      <c r="C188" s="200"/>
      <c r="D188" s="200"/>
      <c r="E188" s="298"/>
      <c r="F188" s="200"/>
      <c r="G188" s="200"/>
      <c r="H188" s="299"/>
      <c r="I188" s="200"/>
    </row>
    <row r="189" spans="1:9" s="156" customFormat="1" ht="34.5" customHeight="1">
      <c r="A189" s="209" t="s">
        <v>454</v>
      </c>
      <c r="B189" s="298" t="s">
        <v>560</v>
      </c>
      <c r="C189" s="200"/>
      <c r="D189" s="200"/>
      <c r="E189" s="298"/>
      <c r="F189" s="200"/>
      <c r="G189" s="200"/>
      <c r="H189" s="299"/>
      <c r="I189" s="200"/>
    </row>
    <row r="190" spans="1:9" ht="69" customHeight="1">
      <c r="A190" s="138">
        <v>1</v>
      </c>
      <c r="B190" s="223" t="s">
        <v>788</v>
      </c>
      <c r="C190" s="205" t="s">
        <v>789</v>
      </c>
      <c r="D190" s="224">
        <v>46828</v>
      </c>
      <c r="E190" s="205"/>
      <c r="F190" s="224"/>
      <c r="G190" s="272">
        <v>9000</v>
      </c>
      <c r="H190" s="206">
        <v>6000</v>
      </c>
      <c r="I190" s="205"/>
    </row>
    <row r="191" spans="1:9" ht="49.5" customHeight="1">
      <c r="A191" s="138">
        <v>1</v>
      </c>
      <c r="B191" s="285" t="s">
        <v>790</v>
      </c>
      <c r="C191" s="141" t="s">
        <v>791</v>
      </c>
      <c r="D191" s="265">
        <v>14444.953</v>
      </c>
      <c r="E191" s="138"/>
      <c r="F191" s="265"/>
      <c r="G191" s="265">
        <v>4000</v>
      </c>
      <c r="H191" s="206">
        <v>1531</v>
      </c>
      <c r="I191" s="204"/>
    </row>
    <row r="192" spans="1:9" s="156" customFormat="1" ht="41.25" customHeight="1">
      <c r="A192" s="139" t="s">
        <v>481</v>
      </c>
      <c r="B192" s="266" t="s">
        <v>792</v>
      </c>
      <c r="C192" s="266"/>
      <c r="D192" s="266"/>
      <c r="E192" s="266"/>
      <c r="F192" s="266"/>
      <c r="G192" s="266"/>
      <c r="H192" s="299"/>
      <c r="I192" s="266"/>
    </row>
    <row r="193" spans="1:9" s="144" customFormat="1" ht="50.25" customHeight="1">
      <c r="A193" s="138">
        <v>1</v>
      </c>
      <c r="B193" s="300" t="s">
        <v>793</v>
      </c>
      <c r="C193" s="301" t="s">
        <v>794</v>
      </c>
      <c r="D193" s="218">
        <v>47000</v>
      </c>
      <c r="E193" s="205"/>
      <c r="F193" s="224"/>
      <c r="G193" s="224">
        <v>0</v>
      </c>
      <c r="H193" s="224">
        <v>19268</v>
      </c>
      <c r="I193" s="205"/>
    </row>
    <row r="194" spans="1:9" s="149" customFormat="1" ht="47.25" customHeight="1">
      <c r="A194" s="209" t="s">
        <v>777</v>
      </c>
      <c r="B194" s="302" t="s">
        <v>778</v>
      </c>
      <c r="C194" s="303"/>
      <c r="D194" s="228"/>
      <c r="E194" s="200"/>
      <c r="F194" s="202"/>
      <c r="G194" s="202"/>
      <c r="H194" s="202"/>
      <c r="I194" s="200"/>
    </row>
    <row r="195" spans="1:9" ht="49.5" customHeight="1">
      <c r="A195" s="138">
        <v>1</v>
      </c>
      <c r="B195" s="300" t="s">
        <v>795</v>
      </c>
      <c r="C195" s="301" t="s">
        <v>796</v>
      </c>
      <c r="D195" s="218">
        <v>10988</v>
      </c>
      <c r="E195" s="205"/>
      <c r="F195" s="224"/>
      <c r="G195" s="224"/>
      <c r="H195" s="224">
        <v>4000</v>
      </c>
      <c r="I195" s="200"/>
    </row>
    <row r="196" spans="1:9" s="151" customFormat="1" ht="40.5" customHeight="1">
      <c r="A196" s="139" t="s">
        <v>73</v>
      </c>
      <c r="B196" s="128" t="s">
        <v>797</v>
      </c>
      <c r="C196" s="128"/>
      <c r="D196" s="200">
        <v>450981</v>
      </c>
      <c r="E196" s="200">
        <v>0</v>
      </c>
      <c r="F196" s="200">
        <v>326102.57299999997</v>
      </c>
      <c r="G196" s="200">
        <v>248555.35699999999</v>
      </c>
      <c r="H196" s="200">
        <v>40512</v>
      </c>
      <c r="I196" s="200"/>
    </row>
    <row r="197" spans="1:9" s="151" customFormat="1" ht="54" customHeight="1">
      <c r="A197" s="139" t="s">
        <v>558</v>
      </c>
      <c r="B197" s="128" t="s">
        <v>559</v>
      </c>
      <c r="C197" s="128"/>
      <c r="D197" s="200"/>
      <c r="E197" s="200"/>
      <c r="F197" s="202"/>
      <c r="G197" s="202"/>
      <c r="H197" s="200"/>
      <c r="I197" s="200"/>
    </row>
    <row r="198" spans="1:9" s="151" customFormat="1" ht="45.75" customHeight="1">
      <c r="A198" s="139" t="s">
        <v>454</v>
      </c>
      <c r="B198" s="128" t="s">
        <v>560</v>
      </c>
      <c r="C198" s="128"/>
      <c r="D198" s="200"/>
      <c r="E198" s="200"/>
      <c r="F198" s="202"/>
      <c r="G198" s="202"/>
      <c r="H198" s="200"/>
      <c r="I198" s="200"/>
    </row>
    <row r="199" spans="1:9" ht="72" customHeight="1">
      <c r="A199" s="304">
        <v>1</v>
      </c>
      <c r="B199" s="207" t="s">
        <v>798</v>
      </c>
      <c r="C199" s="141" t="s">
        <v>799</v>
      </c>
      <c r="D199" s="206">
        <v>148062</v>
      </c>
      <c r="E199" s="205" t="s">
        <v>800</v>
      </c>
      <c r="F199" s="206">
        <v>172736.334</v>
      </c>
      <c r="G199" s="301">
        <v>67867.456999999995</v>
      </c>
      <c r="H199" s="206">
        <v>3000</v>
      </c>
      <c r="I199" s="205"/>
    </row>
    <row r="200" spans="1:9" ht="56.25" customHeight="1">
      <c r="A200" s="304">
        <v>2</v>
      </c>
      <c r="B200" s="289" t="s">
        <v>801</v>
      </c>
      <c r="C200" s="290" t="s">
        <v>802</v>
      </c>
      <c r="D200" s="224">
        <v>102937</v>
      </c>
      <c r="E200" s="205"/>
      <c r="F200" s="224"/>
      <c r="G200" s="301">
        <v>22187.9</v>
      </c>
      <c r="H200" s="206">
        <v>6000</v>
      </c>
      <c r="I200" s="205"/>
    </row>
    <row r="201" spans="1:9" s="151" customFormat="1" ht="39.75" customHeight="1">
      <c r="A201" s="209" t="s">
        <v>567</v>
      </c>
      <c r="B201" s="210" t="s">
        <v>568</v>
      </c>
      <c r="C201" s="283"/>
      <c r="D201" s="202"/>
      <c r="E201" s="200"/>
      <c r="F201" s="202"/>
      <c r="G201" s="202"/>
      <c r="H201" s="284"/>
      <c r="I201" s="200"/>
    </row>
    <row r="202" spans="1:9" s="151" customFormat="1" ht="39.75" customHeight="1">
      <c r="A202" s="209" t="s">
        <v>454</v>
      </c>
      <c r="B202" s="210" t="s">
        <v>560</v>
      </c>
      <c r="C202" s="283"/>
      <c r="D202" s="202"/>
      <c r="E202" s="200"/>
      <c r="F202" s="202"/>
      <c r="G202" s="202"/>
      <c r="H202" s="284"/>
      <c r="I202" s="200"/>
    </row>
    <row r="203" spans="1:9" s="155" customFormat="1" ht="37.5" customHeight="1">
      <c r="A203" s="238">
        <v>1</v>
      </c>
      <c r="B203" s="247" t="s">
        <v>803</v>
      </c>
      <c r="C203" s="248" t="s">
        <v>804</v>
      </c>
      <c r="D203" s="204">
        <v>97633</v>
      </c>
      <c r="E203" s="205" t="s">
        <v>805</v>
      </c>
      <c r="F203" s="204">
        <v>153366.239</v>
      </c>
      <c r="G203" s="233">
        <v>136500</v>
      </c>
      <c r="H203" s="206">
        <v>3000</v>
      </c>
      <c r="I203" s="205"/>
    </row>
    <row r="204" spans="1:9" ht="37.5" customHeight="1">
      <c r="A204" s="203">
        <v>2</v>
      </c>
      <c r="B204" s="305" t="s">
        <v>806</v>
      </c>
      <c r="C204" s="141" t="s">
        <v>807</v>
      </c>
      <c r="D204" s="306">
        <v>35892</v>
      </c>
      <c r="E204" s="205"/>
      <c r="F204" s="224"/>
      <c r="G204" s="224">
        <v>22000</v>
      </c>
      <c r="H204" s="206">
        <v>2512</v>
      </c>
      <c r="I204" s="205"/>
    </row>
    <row r="205" spans="1:9" s="151" customFormat="1" ht="40.5" customHeight="1">
      <c r="A205" s="139" t="s">
        <v>481</v>
      </c>
      <c r="B205" s="266" t="s">
        <v>792</v>
      </c>
      <c r="C205" s="128"/>
      <c r="D205" s="307"/>
      <c r="E205" s="308"/>
      <c r="F205" s="309"/>
      <c r="G205" s="309"/>
      <c r="H205" s="284"/>
      <c r="I205" s="200"/>
    </row>
    <row r="206" spans="1:9" ht="70.5" customHeight="1">
      <c r="A206" s="203">
        <v>1</v>
      </c>
      <c r="B206" s="207" t="s">
        <v>808</v>
      </c>
      <c r="C206" s="141" t="s">
        <v>809</v>
      </c>
      <c r="D206" s="205">
        <v>41000</v>
      </c>
      <c r="E206" s="205"/>
      <c r="F206" s="224"/>
      <c r="G206" s="224">
        <v>0</v>
      </c>
      <c r="H206" s="205">
        <v>19000</v>
      </c>
      <c r="I206" s="205"/>
    </row>
    <row r="207" spans="1:9" s="157" customFormat="1" ht="52.5" customHeight="1">
      <c r="A207" s="209" t="s">
        <v>777</v>
      </c>
      <c r="B207" s="302" t="s">
        <v>778</v>
      </c>
      <c r="C207" s="141"/>
      <c r="D207" s="205"/>
      <c r="E207" s="205"/>
      <c r="F207" s="224"/>
      <c r="G207" s="224"/>
      <c r="H207" s="205"/>
      <c r="I207" s="205"/>
    </row>
    <row r="208" spans="1:9" ht="89.25" customHeight="1">
      <c r="A208" s="203">
        <v>1</v>
      </c>
      <c r="B208" s="207" t="s">
        <v>810</v>
      </c>
      <c r="C208" s="141" t="s">
        <v>811</v>
      </c>
      <c r="D208" s="205">
        <v>10498</v>
      </c>
      <c r="E208" s="205"/>
      <c r="F208" s="224"/>
      <c r="G208" s="224">
        <v>0</v>
      </c>
      <c r="H208" s="205">
        <v>4000</v>
      </c>
      <c r="I208" s="205"/>
    </row>
    <row r="209" spans="1:9" s="149" customFormat="1" ht="59.25" customHeight="1">
      <c r="A209" s="203">
        <v>2</v>
      </c>
      <c r="B209" s="207" t="s">
        <v>812</v>
      </c>
      <c r="C209" s="141" t="s">
        <v>813</v>
      </c>
      <c r="D209" s="205">
        <v>14959</v>
      </c>
      <c r="E209" s="205"/>
      <c r="F209" s="224"/>
      <c r="G209" s="224">
        <v>0</v>
      </c>
      <c r="H209" s="205">
        <v>3000</v>
      </c>
      <c r="I209" s="205"/>
    </row>
    <row r="210" spans="1:9" s="151" customFormat="1" ht="37.5" customHeight="1">
      <c r="A210" s="127" t="s">
        <v>75</v>
      </c>
      <c r="B210" s="139" t="s">
        <v>814</v>
      </c>
      <c r="C210" s="128"/>
      <c r="D210" s="200">
        <v>519578</v>
      </c>
      <c r="E210" s="200">
        <v>0</v>
      </c>
      <c r="F210" s="200">
        <v>393879.413</v>
      </c>
      <c r="G210" s="200">
        <v>417155</v>
      </c>
      <c r="H210" s="200">
        <v>20120</v>
      </c>
      <c r="I210" s="200"/>
    </row>
    <row r="211" spans="1:9" s="151" customFormat="1" ht="48.75" customHeight="1">
      <c r="A211" s="201" t="s">
        <v>558</v>
      </c>
      <c r="B211" s="139" t="s">
        <v>559</v>
      </c>
      <c r="C211" s="128"/>
      <c r="D211" s="200"/>
      <c r="E211" s="200"/>
      <c r="F211" s="202"/>
      <c r="G211" s="202"/>
      <c r="H211" s="200"/>
      <c r="I211" s="200"/>
    </row>
    <row r="212" spans="1:9" s="151" customFormat="1" ht="37.5" customHeight="1">
      <c r="A212" s="201" t="s">
        <v>454</v>
      </c>
      <c r="B212" s="139" t="s">
        <v>560</v>
      </c>
      <c r="C212" s="128"/>
      <c r="D212" s="200"/>
      <c r="E212" s="200"/>
      <c r="F212" s="202"/>
      <c r="G212" s="202"/>
      <c r="H212" s="200"/>
      <c r="I212" s="200"/>
    </row>
    <row r="213" spans="1:9" s="151" customFormat="1" ht="56.25" customHeight="1">
      <c r="A213" s="238">
        <v>1</v>
      </c>
      <c r="B213" s="223" t="s">
        <v>815</v>
      </c>
      <c r="C213" s="129" t="s">
        <v>816</v>
      </c>
      <c r="D213" s="204">
        <v>164260</v>
      </c>
      <c r="E213" s="141" t="s">
        <v>817</v>
      </c>
      <c r="F213" s="224">
        <v>174670.413</v>
      </c>
      <c r="G213" s="204">
        <v>110955</v>
      </c>
      <c r="H213" s="206">
        <v>8970</v>
      </c>
      <c r="I213" s="205"/>
    </row>
    <row r="214" spans="1:9" s="151" customFormat="1" ht="56.25" customHeight="1">
      <c r="A214" s="238">
        <v>2</v>
      </c>
      <c r="B214" s="223" t="s">
        <v>818</v>
      </c>
      <c r="C214" s="129" t="s">
        <v>819</v>
      </c>
      <c r="D214" s="204">
        <v>211298</v>
      </c>
      <c r="E214" s="205" t="s">
        <v>820</v>
      </c>
      <c r="F214" s="204">
        <v>219209</v>
      </c>
      <c r="G214" s="204">
        <v>170200</v>
      </c>
      <c r="H214" s="206">
        <v>9500</v>
      </c>
      <c r="I214" s="205"/>
    </row>
    <row r="215" spans="1:9" s="151" customFormat="1" ht="56.25" customHeight="1">
      <c r="A215" s="238">
        <v>3</v>
      </c>
      <c r="B215" s="221" t="s">
        <v>821</v>
      </c>
      <c r="C215" s="222" t="s">
        <v>822</v>
      </c>
      <c r="D215" s="204">
        <v>13990</v>
      </c>
      <c r="E215" s="245"/>
      <c r="F215" s="205"/>
      <c r="G215" s="204">
        <v>12000</v>
      </c>
      <c r="H215" s="206">
        <v>703</v>
      </c>
      <c r="I215" s="204"/>
    </row>
    <row r="216" spans="1:9" s="151" customFormat="1" ht="37.5" customHeight="1">
      <c r="A216" s="209" t="s">
        <v>567</v>
      </c>
      <c r="B216" s="210" t="s">
        <v>568</v>
      </c>
      <c r="C216" s="283"/>
      <c r="D216" s="310"/>
      <c r="E216" s="311"/>
      <c r="F216" s="310"/>
      <c r="G216" s="310"/>
      <c r="H216" s="284"/>
      <c r="I216" s="311"/>
    </row>
    <row r="217" spans="1:9" s="151" customFormat="1" ht="37.5" customHeight="1">
      <c r="A217" s="209" t="s">
        <v>454</v>
      </c>
      <c r="B217" s="210" t="s">
        <v>560</v>
      </c>
      <c r="C217" s="283"/>
      <c r="D217" s="310"/>
      <c r="E217" s="311"/>
      <c r="F217" s="310"/>
      <c r="G217" s="310"/>
      <c r="H217" s="284"/>
      <c r="I217" s="311"/>
    </row>
    <row r="218" spans="1:9" ht="75" customHeight="1">
      <c r="A218" s="138">
        <v>1</v>
      </c>
      <c r="B218" s="312" t="s">
        <v>823</v>
      </c>
      <c r="C218" s="269" t="s">
        <v>824</v>
      </c>
      <c r="D218" s="270">
        <v>119980</v>
      </c>
      <c r="E218" s="269"/>
      <c r="F218" s="270"/>
      <c r="G218" s="270">
        <v>119000</v>
      </c>
      <c r="H218" s="206">
        <v>484</v>
      </c>
      <c r="I218" s="268"/>
    </row>
    <row r="219" spans="1:9" s="158" customFormat="1" ht="90" customHeight="1">
      <c r="A219" s="129">
        <v>2</v>
      </c>
      <c r="B219" s="221" t="s">
        <v>825</v>
      </c>
      <c r="C219" s="141" t="s">
        <v>826</v>
      </c>
      <c r="D219" s="204">
        <v>10050</v>
      </c>
      <c r="E219" s="205">
        <v>0</v>
      </c>
      <c r="F219" s="204">
        <v>0</v>
      </c>
      <c r="G219" s="204">
        <v>5000</v>
      </c>
      <c r="H219" s="206">
        <v>463</v>
      </c>
      <c r="I219" s="204"/>
    </row>
    <row r="220" spans="1:9" s="151" customFormat="1" ht="39" customHeight="1">
      <c r="A220" s="127" t="s">
        <v>77</v>
      </c>
      <c r="B220" s="139" t="s">
        <v>827</v>
      </c>
      <c r="C220" s="128"/>
      <c r="D220" s="200">
        <v>404795.39999999997</v>
      </c>
      <c r="E220" s="200">
        <v>0</v>
      </c>
      <c r="F220" s="200">
        <v>482742</v>
      </c>
      <c r="G220" s="200">
        <v>531834</v>
      </c>
      <c r="H220" s="200">
        <v>10184</v>
      </c>
      <c r="I220" s="200"/>
    </row>
    <row r="221" spans="1:9" s="151" customFormat="1" ht="50.25" customHeight="1">
      <c r="A221" s="201" t="s">
        <v>558</v>
      </c>
      <c r="B221" s="139" t="s">
        <v>559</v>
      </c>
      <c r="C221" s="128"/>
      <c r="D221" s="200"/>
      <c r="E221" s="200"/>
      <c r="F221" s="202"/>
      <c r="G221" s="202"/>
      <c r="H221" s="200"/>
      <c r="I221" s="200"/>
    </row>
    <row r="222" spans="1:9" s="151" customFormat="1" ht="39" customHeight="1">
      <c r="A222" s="201" t="s">
        <v>454</v>
      </c>
      <c r="B222" s="139" t="s">
        <v>560</v>
      </c>
      <c r="C222" s="128"/>
      <c r="D222" s="200"/>
      <c r="E222" s="200"/>
      <c r="F222" s="202"/>
      <c r="G222" s="202"/>
      <c r="H222" s="200"/>
      <c r="I222" s="200"/>
    </row>
    <row r="223" spans="1:9" s="147" customFormat="1" ht="71.25" customHeight="1">
      <c r="A223" s="238">
        <v>1</v>
      </c>
      <c r="B223" s="246" t="s">
        <v>828</v>
      </c>
      <c r="C223" s="240" t="s">
        <v>829</v>
      </c>
      <c r="D223" s="206">
        <v>138841</v>
      </c>
      <c r="E223" s="225"/>
      <c r="F223" s="206"/>
      <c r="G223" s="206">
        <v>64872</v>
      </c>
      <c r="H223" s="241">
        <v>2500</v>
      </c>
      <c r="I223" s="205"/>
    </row>
    <row r="224" spans="1:9" s="151" customFormat="1" ht="68.25" customHeight="1">
      <c r="A224" s="238">
        <v>2</v>
      </c>
      <c r="B224" s="242" t="s">
        <v>830</v>
      </c>
      <c r="C224" s="243" t="s">
        <v>831</v>
      </c>
      <c r="D224" s="206">
        <v>214437.8</v>
      </c>
      <c r="E224" s="243" t="s">
        <v>832</v>
      </c>
      <c r="F224" s="206">
        <v>482742</v>
      </c>
      <c r="G224" s="206">
        <v>435462</v>
      </c>
      <c r="H224" s="206">
        <v>4585</v>
      </c>
      <c r="I224" s="205"/>
    </row>
    <row r="225" spans="1:9" s="151" customFormat="1" ht="75" customHeight="1">
      <c r="A225" s="238">
        <v>3</v>
      </c>
      <c r="B225" s="207" t="s">
        <v>833</v>
      </c>
      <c r="C225" s="141" t="s">
        <v>834</v>
      </c>
      <c r="D225" s="206">
        <v>43866.6</v>
      </c>
      <c r="E225" s="298"/>
      <c r="F225" s="284"/>
      <c r="G225" s="206">
        <v>27000</v>
      </c>
      <c r="H225" s="206">
        <v>1184</v>
      </c>
      <c r="I225" s="205"/>
    </row>
    <row r="226" spans="1:9" s="151" customFormat="1" ht="55.5" customHeight="1">
      <c r="A226" s="232">
        <v>2</v>
      </c>
      <c r="B226" s="207" t="s">
        <v>835</v>
      </c>
      <c r="C226" s="141" t="s">
        <v>836</v>
      </c>
      <c r="D226" s="205">
        <v>7650</v>
      </c>
      <c r="E226" s="205"/>
      <c r="F226" s="224"/>
      <c r="G226" s="224">
        <v>4500</v>
      </c>
      <c r="H226" s="205">
        <v>1915</v>
      </c>
      <c r="I226" s="204"/>
    </row>
    <row r="227" spans="1:9" s="149" customFormat="1" ht="33" customHeight="1">
      <c r="A227" s="127" t="s">
        <v>78</v>
      </c>
      <c r="B227" s="139" t="s">
        <v>837</v>
      </c>
      <c r="C227" s="128"/>
      <c r="D227" s="200">
        <v>238641.245</v>
      </c>
      <c r="E227" s="200">
        <v>0</v>
      </c>
      <c r="F227" s="200">
        <v>100615.329</v>
      </c>
      <c r="G227" s="200">
        <v>82211</v>
      </c>
      <c r="H227" s="200">
        <v>12863</v>
      </c>
      <c r="I227" s="200"/>
    </row>
    <row r="228" spans="1:9" s="149" customFormat="1" ht="49.5" customHeight="1">
      <c r="A228" s="201" t="s">
        <v>558</v>
      </c>
      <c r="B228" s="139" t="s">
        <v>559</v>
      </c>
      <c r="C228" s="128"/>
      <c r="D228" s="200"/>
      <c r="E228" s="200"/>
      <c r="F228" s="202"/>
      <c r="G228" s="202"/>
      <c r="H228" s="200"/>
      <c r="I228" s="200"/>
    </row>
    <row r="229" spans="1:9" s="149" customFormat="1" ht="33" customHeight="1">
      <c r="A229" s="201" t="s">
        <v>454</v>
      </c>
      <c r="B229" s="139" t="s">
        <v>560</v>
      </c>
      <c r="C229" s="128"/>
      <c r="D229" s="200"/>
      <c r="E229" s="200"/>
      <c r="F229" s="202"/>
      <c r="G229" s="202"/>
      <c r="H229" s="200"/>
      <c r="I229" s="200"/>
    </row>
    <row r="230" spans="1:9" s="145" customFormat="1" ht="37.5" customHeight="1">
      <c r="A230" s="238">
        <v>1</v>
      </c>
      <c r="B230" s="313" t="s">
        <v>838</v>
      </c>
      <c r="C230" s="240" t="s">
        <v>839</v>
      </c>
      <c r="D230" s="206">
        <v>178922</v>
      </c>
      <c r="E230" s="314" t="s">
        <v>840</v>
      </c>
      <c r="F230" s="315">
        <v>59115.328999999998</v>
      </c>
      <c r="G230" s="206">
        <v>46048</v>
      </c>
      <c r="H230" s="241">
        <v>3000</v>
      </c>
      <c r="I230" s="205"/>
    </row>
    <row r="231" spans="1:9" s="145" customFormat="1" ht="37.5" customHeight="1">
      <c r="A231" s="238">
        <v>2</v>
      </c>
      <c r="B231" s="239" t="s">
        <v>841</v>
      </c>
      <c r="C231" s="240" t="s">
        <v>842</v>
      </c>
      <c r="D231" s="206">
        <v>35560</v>
      </c>
      <c r="E231" s="225"/>
      <c r="F231" s="316">
        <v>41500</v>
      </c>
      <c r="G231" s="316">
        <v>31163</v>
      </c>
      <c r="H231" s="241">
        <v>2000</v>
      </c>
      <c r="I231" s="205"/>
    </row>
    <row r="232" spans="1:9" s="145" customFormat="1" ht="37.5" customHeight="1">
      <c r="A232" s="209" t="s">
        <v>567</v>
      </c>
      <c r="B232" s="210" t="s">
        <v>568</v>
      </c>
      <c r="C232" s="141"/>
      <c r="D232" s="293"/>
      <c r="E232" s="232"/>
      <c r="F232" s="317"/>
      <c r="G232" s="317"/>
      <c r="H232" s="206"/>
      <c r="I232" s="232"/>
    </row>
    <row r="233" spans="1:9" s="145" customFormat="1" ht="37.5" customHeight="1">
      <c r="A233" s="209" t="s">
        <v>454</v>
      </c>
      <c r="B233" s="210" t="s">
        <v>560</v>
      </c>
      <c r="C233" s="141"/>
      <c r="D233" s="293"/>
      <c r="E233" s="232"/>
      <c r="F233" s="317"/>
      <c r="G233" s="317"/>
      <c r="H233" s="206"/>
      <c r="I233" s="232"/>
    </row>
    <row r="234" spans="1:9" s="145" customFormat="1" ht="48" customHeight="1">
      <c r="A234" s="203">
        <v>1</v>
      </c>
      <c r="B234" s="318" t="s">
        <v>843</v>
      </c>
      <c r="C234" s="319" t="s">
        <v>844</v>
      </c>
      <c r="D234" s="204">
        <v>4515.7820000000002</v>
      </c>
      <c r="E234" s="205"/>
      <c r="F234" s="204"/>
      <c r="G234" s="204">
        <v>3000</v>
      </c>
      <c r="H234" s="206">
        <v>1000</v>
      </c>
      <c r="I234" s="205"/>
    </row>
    <row r="235" spans="1:9" s="159" customFormat="1" ht="71.25" customHeight="1">
      <c r="A235" s="138">
        <v>2</v>
      </c>
      <c r="B235" s="320" t="s">
        <v>845</v>
      </c>
      <c r="C235" s="321" t="s">
        <v>846</v>
      </c>
      <c r="D235" s="224">
        <v>9933.4629999999997</v>
      </c>
      <c r="E235" s="205"/>
      <c r="F235" s="224"/>
      <c r="G235" s="224">
        <v>2000</v>
      </c>
      <c r="H235" s="206">
        <v>2863</v>
      </c>
      <c r="I235" s="205"/>
    </row>
    <row r="236" spans="1:9" s="137" customFormat="1" ht="40.5" customHeight="1">
      <c r="A236" s="209" t="s">
        <v>777</v>
      </c>
      <c r="B236" s="302" t="s">
        <v>778</v>
      </c>
      <c r="C236" s="280"/>
      <c r="D236" s="215"/>
      <c r="E236" s="279"/>
      <c r="F236" s="215"/>
      <c r="G236" s="215"/>
      <c r="H236" s="279"/>
      <c r="I236" s="216"/>
    </row>
    <row r="237" spans="1:9" ht="66.75" customHeight="1">
      <c r="A237" s="203">
        <v>1</v>
      </c>
      <c r="B237" s="285" t="s">
        <v>847</v>
      </c>
      <c r="C237" s="138" t="s">
        <v>848</v>
      </c>
      <c r="D237" s="322">
        <v>9710</v>
      </c>
      <c r="E237" s="205"/>
      <c r="F237" s="224"/>
      <c r="G237" s="224">
        <v>0</v>
      </c>
      <c r="H237" s="205">
        <v>4000</v>
      </c>
      <c r="I237" s="205"/>
    </row>
    <row r="238" spans="1:9" s="151" customFormat="1" ht="35.25" customHeight="1">
      <c r="A238" s="127" t="s">
        <v>79</v>
      </c>
      <c r="B238" s="139" t="s">
        <v>849</v>
      </c>
      <c r="C238" s="128"/>
      <c r="D238" s="200">
        <v>358738.75</v>
      </c>
      <c r="E238" s="200">
        <v>0</v>
      </c>
      <c r="F238" s="200">
        <v>42760</v>
      </c>
      <c r="G238" s="200">
        <v>134081</v>
      </c>
      <c r="H238" s="200">
        <v>19443</v>
      </c>
      <c r="I238" s="200"/>
    </row>
    <row r="239" spans="1:9" s="151" customFormat="1" ht="54" customHeight="1">
      <c r="A239" s="201" t="s">
        <v>558</v>
      </c>
      <c r="B239" s="139" t="s">
        <v>559</v>
      </c>
      <c r="C239" s="128"/>
      <c r="D239" s="200"/>
      <c r="E239" s="200"/>
      <c r="F239" s="202"/>
      <c r="G239" s="202"/>
      <c r="H239" s="200"/>
      <c r="I239" s="200"/>
    </row>
    <row r="240" spans="1:9" s="151" customFormat="1" ht="35.25" customHeight="1">
      <c r="A240" s="201" t="s">
        <v>454</v>
      </c>
      <c r="B240" s="139" t="s">
        <v>560</v>
      </c>
      <c r="C240" s="128"/>
      <c r="D240" s="200"/>
      <c r="E240" s="200"/>
      <c r="F240" s="202"/>
      <c r="G240" s="202"/>
      <c r="H240" s="200"/>
      <c r="I240" s="200"/>
    </row>
    <row r="241" spans="1:9" ht="45" customHeight="1">
      <c r="A241" s="190">
        <v>1</v>
      </c>
      <c r="B241" s="242" t="s">
        <v>850</v>
      </c>
      <c r="C241" s="243" t="s">
        <v>851</v>
      </c>
      <c r="D241" s="206">
        <v>39400</v>
      </c>
      <c r="E241" s="243"/>
      <c r="F241" s="206"/>
      <c r="G241" s="206">
        <v>16702</v>
      </c>
      <c r="H241" s="241">
        <v>3000</v>
      </c>
      <c r="I241" s="205"/>
    </row>
    <row r="242" spans="1:9" ht="69.75" customHeight="1">
      <c r="A242" s="190">
        <v>2</v>
      </c>
      <c r="B242" s="246" t="s">
        <v>852</v>
      </c>
      <c r="C242" s="240" t="s">
        <v>853</v>
      </c>
      <c r="D242" s="206">
        <v>169563</v>
      </c>
      <c r="E242" s="225"/>
      <c r="F242" s="206"/>
      <c r="G242" s="323">
        <v>63839</v>
      </c>
      <c r="H242" s="206">
        <v>3900</v>
      </c>
      <c r="I242" s="218"/>
    </row>
    <row r="243" spans="1:9" ht="102.75" customHeight="1">
      <c r="A243" s="190">
        <v>3</v>
      </c>
      <c r="B243" s="239" t="s">
        <v>854</v>
      </c>
      <c r="C243" s="185" t="s">
        <v>855</v>
      </c>
      <c r="D243" s="206">
        <v>75343</v>
      </c>
      <c r="E243" s="185" t="s">
        <v>856</v>
      </c>
      <c r="F243" s="324">
        <v>42760</v>
      </c>
      <c r="G243" s="324">
        <v>38540</v>
      </c>
      <c r="H243" s="206">
        <v>1000</v>
      </c>
      <c r="I243" s="204"/>
    </row>
    <row r="244" spans="1:9" s="160" customFormat="1" ht="38.25" customHeight="1">
      <c r="A244" s="209" t="s">
        <v>567</v>
      </c>
      <c r="B244" s="210" t="s">
        <v>568</v>
      </c>
      <c r="C244" s="231"/>
      <c r="D244" s="325"/>
      <c r="E244" s="326"/>
      <c r="F244" s="325"/>
      <c r="G244" s="325"/>
      <c r="H244" s="206"/>
      <c r="I244" s="326"/>
    </row>
    <row r="245" spans="1:9" s="160" customFormat="1" ht="36.75" customHeight="1">
      <c r="A245" s="209" t="s">
        <v>454</v>
      </c>
      <c r="B245" s="210" t="s">
        <v>560</v>
      </c>
      <c r="C245" s="231"/>
      <c r="D245" s="325"/>
      <c r="E245" s="326"/>
      <c r="F245" s="325"/>
      <c r="G245" s="325"/>
      <c r="H245" s="206"/>
      <c r="I245" s="326"/>
    </row>
    <row r="246" spans="1:9" s="160" customFormat="1" ht="55.5" customHeight="1">
      <c r="A246" s="238">
        <v>1</v>
      </c>
      <c r="B246" s="285" t="s">
        <v>857</v>
      </c>
      <c r="C246" s="138" t="s">
        <v>858</v>
      </c>
      <c r="D246" s="224">
        <v>4963</v>
      </c>
      <c r="E246" s="205"/>
      <c r="F246" s="224"/>
      <c r="G246" s="324">
        <v>2000</v>
      </c>
      <c r="H246" s="206">
        <v>2000</v>
      </c>
      <c r="I246" s="205"/>
    </row>
    <row r="247" spans="1:9" s="151" customFormat="1" ht="54" customHeight="1">
      <c r="A247" s="203">
        <v>2</v>
      </c>
      <c r="B247" s="254" t="s">
        <v>859</v>
      </c>
      <c r="C247" s="141" t="s">
        <v>860</v>
      </c>
      <c r="D247" s="224">
        <v>14500</v>
      </c>
      <c r="E247" s="205"/>
      <c r="F247" s="224"/>
      <c r="G247" s="324">
        <v>4000</v>
      </c>
      <c r="H247" s="206">
        <v>2000</v>
      </c>
      <c r="I247" s="205"/>
    </row>
    <row r="248" spans="1:9" s="159" customFormat="1" ht="72.75" customHeight="1">
      <c r="A248" s="238">
        <v>3</v>
      </c>
      <c r="B248" s="327" t="s">
        <v>861</v>
      </c>
      <c r="C248" s="218" t="s">
        <v>862</v>
      </c>
      <c r="D248" s="218">
        <v>14986.75</v>
      </c>
      <c r="E248" s="218"/>
      <c r="F248" s="218"/>
      <c r="G248" s="218">
        <v>2000</v>
      </c>
      <c r="H248" s="206">
        <v>2543</v>
      </c>
      <c r="I248" s="205"/>
    </row>
    <row r="249" spans="1:9" ht="50.25" customHeight="1">
      <c r="A249" s="203">
        <v>4</v>
      </c>
      <c r="B249" s="282" t="s">
        <v>863</v>
      </c>
      <c r="C249" s="141" t="s">
        <v>864</v>
      </c>
      <c r="D249" s="216">
        <v>39983</v>
      </c>
      <c r="E249" s="279"/>
      <c r="F249" s="215"/>
      <c r="G249" s="189">
        <v>7000</v>
      </c>
      <c r="H249" s="205">
        <v>5000</v>
      </c>
      <c r="I249" s="216"/>
    </row>
    <row r="250" spans="1:9" s="144" customFormat="1" ht="45" customHeight="1">
      <c r="A250" s="127" t="s">
        <v>80</v>
      </c>
      <c r="B250" s="139" t="s">
        <v>865</v>
      </c>
      <c r="C250" s="141"/>
      <c r="D250" s="200">
        <v>520341.424</v>
      </c>
      <c r="E250" s="200">
        <v>0</v>
      </c>
      <c r="F250" s="200">
        <v>66571</v>
      </c>
      <c r="G250" s="200">
        <v>178877</v>
      </c>
      <c r="H250" s="200">
        <v>34371</v>
      </c>
      <c r="I250" s="205"/>
    </row>
    <row r="251" spans="1:9" s="144" customFormat="1" ht="49.5" customHeight="1">
      <c r="A251" s="201" t="s">
        <v>558</v>
      </c>
      <c r="B251" s="139" t="s">
        <v>559</v>
      </c>
      <c r="C251" s="141"/>
      <c r="D251" s="205"/>
      <c r="E251" s="205"/>
      <c r="F251" s="224"/>
      <c r="G251" s="224"/>
      <c r="H251" s="205"/>
      <c r="I251" s="205"/>
    </row>
    <row r="252" spans="1:9" s="144" customFormat="1" ht="36" customHeight="1">
      <c r="A252" s="201" t="s">
        <v>454</v>
      </c>
      <c r="B252" s="139" t="s">
        <v>560</v>
      </c>
      <c r="C252" s="141"/>
      <c r="D252" s="205"/>
      <c r="E252" s="205"/>
      <c r="F252" s="224"/>
      <c r="G252" s="224"/>
      <c r="H252" s="205"/>
      <c r="I252" s="205"/>
    </row>
    <row r="253" spans="1:9" s="161" customFormat="1" ht="78" customHeight="1">
      <c r="A253" s="238">
        <v>4</v>
      </c>
      <c r="B253" s="223" t="s">
        <v>866</v>
      </c>
      <c r="C253" s="141" t="s">
        <v>867</v>
      </c>
      <c r="D253" s="204">
        <v>67139</v>
      </c>
      <c r="E253" s="205"/>
      <c r="F253" s="224"/>
      <c r="G253" s="224">
        <v>27012</v>
      </c>
      <c r="H253" s="206">
        <v>3400</v>
      </c>
      <c r="I253" s="205"/>
    </row>
    <row r="254" spans="1:9" ht="70.5" customHeight="1">
      <c r="A254" s="238">
        <v>1</v>
      </c>
      <c r="B254" s="327" t="s">
        <v>868</v>
      </c>
      <c r="C254" s="138" t="s">
        <v>869</v>
      </c>
      <c r="D254" s="204">
        <v>254346</v>
      </c>
      <c r="E254" s="141"/>
      <c r="F254" s="224"/>
      <c r="G254" s="224">
        <v>76800</v>
      </c>
      <c r="H254" s="206">
        <v>9824</v>
      </c>
      <c r="I254" s="205"/>
    </row>
    <row r="255" spans="1:9" ht="56.25" customHeight="1">
      <c r="A255" s="238">
        <v>2</v>
      </c>
      <c r="B255" s="223" t="s">
        <v>870</v>
      </c>
      <c r="C255" s="141" t="s">
        <v>871</v>
      </c>
      <c r="D255" s="224">
        <v>54873</v>
      </c>
      <c r="E255" s="141" t="s">
        <v>872</v>
      </c>
      <c r="F255" s="224">
        <v>66571</v>
      </c>
      <c r="G255" s="224">
        <v>56000</v>
      </c>
      <c r="H255" s="206">
        <v>2197</v>
      </c>
      <c r="I255" s="204"/>
    </row>
    <row r="256" spans="1:9" ht="35.25" customHeight="1">
      <c r="A256" s="209" t="s">
        <v>567</v>
      </c>
      <c r="B256" s="210" t="s">
        <v>568</v>
      </c>
      <c r="C256" s="129"/>
      <c r="D256" s="204"/>
      <c r="E256" s="128"/>
      <c r="F256" s="202"/>
      <c r="G256" s="224"/>
      <c r="H256" s="206"/>
      <c r="I256" s="205"/>
    </row>
    <row r="257" spans="1:9" ht="36.75" customHeight="1">
      <c r="A257" s="209" t="s">
        <v>454</v>
      </c>
      <c r="B257" s="210" t="s">
        <v>560</v>
      </c>
      <c r="C257" s="129"/>
      <c r="D257" s="204"/>
      <c r="E257" s="128"/>
      <c r="F257" s="202"/>
      <c r="G257" s="224"/>
      <c r="H257" s="206"/>
      <c r="I257" s="205"/>
    </row>
    <row r="258" spans="1:9" ht="75" customHeight="1">
      <c r="A258" s="232">
        <v>1</v>
      </c>
      <c r="B258" s="223" t="s">
        <v>873</v>
      </c>
      <c r="C258" s="205" t="s">
        <v>874</v>
      </c>
      <c r="D258" s="224">
        <v>14365</v>
      </c>
      <c r="E258" s="205"/>
      <c r="F258" s="224"/>
      <c r="G258" s="224">
        <v>5500</v>
      </c>
      <c r="H258" s="206">
        <v>2950</v>
      </c>
      <c r="I258" s="204"/>
    </row>
    <row r="259" spans="1:9" ht="37.5" customHeight="1">
      <c r="A259" s="232">
        <v>2</v>
      </c>
      <c r="B259" s="257" t="s">
        <v>875</v>
      </c>
      <c r="C259" s="258" t="s">
        <v>876</v>
      </c>
      <c r="D259" s="189">
        <v>74900</v>
      </c>
      <c r="E259" s="216"/>
      <c r="F259" s="189"/>
      <c r="G259" s="216">
        <v>9640</v>
      </c>
      <c r="H259" s="206">
        <v>5000</v>
      </c>
      <c r="I259" s="216"/>
    </row>
    <row r="260" spans="1:9" ht="57.75" customHeight="1">
      <c r="A260" s="232">
        <v>3</v>
      </c>
      <c r="B260" s="268" t="s">
        <v>877</v>
      </c>
      <c r="C260" s="269" t="s">
        <v>878</v>
      </c>
      <c r="D260" s="270">
        <v>9854</v>
      </c>
      <c r="E260" s="269"/>
      <c r="F260" s="270"/>
      <c r="G260" s="270">
        <v>3925</v>
      </c>
      <c r="H260" s="206">
        <v>1000</v>
      </c>
      <c r="I260" s="268"/>
    </row>
    <row r="261" spans="1:9" s="151" customFormat="1" ht="71.25" customHeight="1">
      <c r="A261" s="139" t="s">
        <v>481</v>
      </c>
      <c r="B261" s="266" t="s">
        <v>879</v>
      </c>
      <c r="C261" s="269"/>
      <c r="D261" s="270"/>
      <c r="E261" s="269"/>
      <c r="F261" s="270"/>
      <c r="G261" s="270"/>
      <c r="H261" s="206"/>
      <c r="I261" s="269"/>
    </row>
    <row r="262" spans="1:9" s="144" customFormat="1" ht="85.5" customHeight="1">
      <c r="A262" s="203">
        <v>1</v>
      </c>
      <c r="B262" s="207" t="s">
        <v>880</v>
      </c>
      <c r="C262" s="141" t="s">
        <v>881</v>
      </c>
      <c r="D262" s="205">
        <v>44864.423999999999</v>
      </c>
      <c r="E262" s="205"/>
      <c r="F262" s="224"/>
      <c r="G262" s="224">
        <v>0</v>
      </c>
      <c r="H262" s="205">
        <v>10000</v>
      </c>
      <c r="I262" s="205"/>
    </row>
    <row r="263" spans="1:9" s="149" customFormat="1" ht="39" customHeight="1">
      <c r="A263" s="127" t="s">
        <v>81</v>
      </c>
      <c r="B263" s="139" t="s">
        <v>882</v>
      </c>
      <c r="C263" s="128"/>
      <c r="D263" s="200">
        <v>340433</v>
      </c>
      <c r="E263" s="200">
        <v>0</v>
      </c>
      <c r="F263" s="200">
        <v>64798</v>
      </c>
      <c r="G263" s="200">
        <v>223488</v>
      </c>
      <c r="H263" s="200">
        <v>16934</v>
      </c>
      <c r="I263" s="205"/>
    </row>
    <row r="264" spans="1:9" s="149" customFormat="1" ht="49.5" customHeight="1">
      <c r="A264" s="201" t="s">
        <v>558</v>
      </c>
      <c r="B264" s="139" t="s">
        <v>559</v>
      </c>
      <c r="C264" s="128"/>
      <c r="D264" s="200"/>
      <c r="E264" s="200"/>
      <c r="F264" s="202"/>
      <c r="G264" s="202"/>
      <c r="H264" s="200"/>
      <c r="I264" s="200"/>
    </row>
    <row r="265" spans="1:9" s="149" customFormat="1" ht="37.5" customHeight="1">
      <c r="A265" s="201" t="s">
        <v>454</v>
      </c>
      <c r="B265" s="139" t="s">
        <v>560</v>
      </c>
      <c r="C265" s="128"/>
      <c r="D265" s="200"/>
      <c r="E265" s="200"/>
      <c r="F265" s="202"/>
      <c r="G265" s="202"/>
      <c r="H265" s="200"/>
      <c r="I265" s="200"/>
    </row>
    <row r="266" spans="1:9" ht="37.5" customHeight="1">
      <c r="A266" s="238">
        <v>1</v>
      </c>
      <c r="B266" s="246" t="s">
        <v>883</v>
      </c>
      <c r="C266" s="240" t="s">
        <v>884</v>
      </c>
      <c r="D266" s="206">
        <v>36103</v>
      </c>
      <c r="E266" s="225" t="s">
        <v>885</v>
      </c>
      <c r="F266" s="206">
        <v>64798</v>
      </c>
      <c r="G266" s="206">
        <v>54050</v>
      </c>
      <c r="H266" s="241">
        <v>3000</v>
      </c>
      <c r="I266" s="205"/>
    </row>
    <row r="267" spans="1:9" s="147" customFormat="1" ht="37.5" customHeight="1">
      <c r="A267" s="190">
        <v>2</v>
      </c>
      <c r="B267" s="251" t="s">
        <v>886</v>
      </c>
      <c r="C267" s="252" t="s">
        <v>887</v>
      </c>
      <c r="D267" s="206">
        <v>135216</v>
      </c>
      <c r="E267" s="225"/>
      <c r="F267" s="206"/>
      <c r="G267" s="328">
        <v>90170</v>
      </c>
      <c r="H267" s="206">
        <v>2500</v>
      </c>
      <c r="I267" s="205"/>
    </row>
    <row r="268" spans="1:9" s="144" customFormat="1" ht="37.5" customHeight="1">
      <c r="A268" s="238">
        <v>3</v>
      </c>
      <c r="B268" s="239" t="s">
        <v>888</v>
      </c>
      <c r="C268" s="240" t="s">
        <v>889</v>
      </c>
      <c r="D268" s="206">
        <v>56316</v>
      </c>
      <c r="E268" s="225"/>
      <c r="F268" s="206"/>
      <c r="G268" s="328">
        <v>25195</v>
      </c>
      <c r="H268" s="206">
        <v>4434</v>
      </c>
      <c r="I268" s="205"/>
    </row>
    <row r="269" spans="1:9" s="144" customFormat="1" ht="55.5" customHeight="1">
      <c r="A269" s="238">
        <v>3</v>
      </c>
      <c r="B269" s="223" t="s">
        <v>890</v>
      </c>
      <c r="C269" s="244" t="s">
        <v>891</v>
      </c>
      <c r="D269" s="205">
        <v>27496</v>
      </c>
      <c r="E269" s="245"/>
      <c r="F269" s="205"/>
      <c r="G269" s="205">
        <v>26208</v>
      </c>
      <c r="H269" s="206">
        <v>500</v>
      </c>
      <c r="I269" s="204"/>
    </row>
    <row r="270" spans="1:9" s="144" customFormat="1" ht="60" customHeight="1">
      <c r="A270" s="190">
        <v>4</v>
      </c>
      <c r="B270" s="277" t="s">
        <v>892</v>
      </c>
      <c r="C270" s="183" t="s">
        <v>893</v>
      </c>
      <c r="D270" s="206">
        <v>17168</v>
      </c>
      <c r="E270" s="243"/>
      <c r="F270" s="206"/>
      <c r="G270" s="206">
        <v>13000</v>
      </c>
      <c r="H270" s="206">
        <v>2500</v>
      </c>
      <c r="I270" s="329"/>
    </row>
    <row r="271" spans="1:9" s="144" customFormat="1" ht="33.75" customHeight="1">
      <c r="A271" s="209" t="s">
        <v>567</v>
      </c>
      <c r="B271" s="210" t="s">
        <v>568</v>
      </c>
      <c r="C271" s="138"/>
      <c r="D271" s="205"/>
      <c r="E271" s="330"/>
      <c r="F271" s="224"/>
      <c r="G271" s="224"/>
      <c r="H271" s="206"/>
      <c r="I271" s="205"/>
    </row>
    <row r="272" spans="1:9" s="144" customFormat="1" ht="33.75" customHeight="1">
      <c r="A272" s="209" t="s">
        <v>454</v>
      </c>
      <c r="B272" s="210" t="s">
        <v>560</v>
      </c>
      <c r="C272" s="138"/>
      <c r="D272" s="205"/>
      <c r="E272" s="330"/>
      <c r="F272" s="224"/>
      <c r="G272" s="224"/>
      <c r="H272" s="206"/>
      <c r="I272" s="205"/>
    </row>
    <row r="273" spans="1:9" s="144" customFormat="1" ht="51" customHeight="1">
      <c r="A273" s="232">
        <v>1</v>
      </c>
      <c r="B273" s="331" t="s">
        <v>894</v>
      </c>
      <c r="C273" s="222" t="s">
        <v>895</v>
      </c>
      <c r="D273" s="205">
        <v>68134</v>
      </c>
      <c r="E273" s="245"/>
      <c r="F273" s="205"/>
      <c r="G273" s="328">
        <v>14865</v>
      </c>
      <c r="H273" s="206">
        <v>4000</v>
      </c>
      <c r="I273" s="205"/>
    </row>
    <row r="274" spans="1:9" s="162" customFormat="1" ht="33.75" customHeight="1">
      <c r="A274" s="127" t="s">
        <v>83</v>
      </c>
      <c r="B274" s="139" t="s">
        <v>896</v>
      </c>
      <c r="C274" s="128"/>
      <c r="D274" s="200">
        <v>19022.775000000001</v>
      </c>
      <c r="E274" s="200">
        <v>0</v>
      </c>
      <c r="F274" s="200">
        <v>0</v>
      </c>
      <c r="G274" s="200">
        <v>4000</v>
      </c>
      <c r="H274" s="200">
        <v>7828</v>
      </c>
      <c r="I274" s="200"/>
    </row>
    <row r="275" spans="1:9" s="162" customFormat="1" ht="45" customHeight="1">
      <c r="A275" s="209" t="s">
        <v>558</v>
      </c>
      <c r="B275" s="139" t="s">
        <v>559</v>
      </c>
      <c r="C275" s="128"/>
      <c r="D275" s="200"/>
      <c r="E275" s="200"/>
      <c r="F275" s="200"/>
      <c r="G275" s="200"/>
      <c r="H275" s="200"/>
      <c r="I275" s="200"/>
    </row>
    <row r="276" spans="1:9" ht="30.75" customHeight="1">
      <c r="A276" s="209" t="s">
        <v>567</v>
      </c>
      <c r="B276" s="210" t="s">
        <v>568</v>
      </c>
      <c r="C276" s="205"/>
      <c r="D276" s="204"/>
      <c r="E276" s="205"/>
      <c r="F276" s="224"/>
      <c r="G276" s="224"/>
      <c r="H276" s="206"/>
      <c r="I276" s="205"/>
    </row>
    <row r="277" spans="1:9" ht="30.75" customHeight="1">
      <c r="A277" s="209" t="s">
        <v>454</v>
      </c>
      <c r="B277" s="210" t="s">
        <v>560</v>
      </c>
      <c r="C277" s="205"/>
      <c r="D277" s="204"/>
      <c r="E277" s="205"/>
      <c r="F277" s="224"/>
      <c r="G277" s="224"/>
      <c r="H277" s="206"/>
      <c r="I277" s="205"/>
    </row>
    <row r="278" spans="1:9" ht="67.5" customHeight="1">
      <c r="A278" s="203">
        <v>1</v>
      </c>
      <c r="B278" s="285" t="s">
        <v>897</v>
      </c>
      <c r="C278" s="141" t="s">
        <v>898</v>
      </c>
      <c r="D278" s="265">
        <v>5995</v>
      </c>
      <c r="E278" s="138"/>
      <c r="F278" s="265"/>
      <c r="G278" s="218">
        <v>4000</v>
      </c>
      <c r="H278" s="206">
        <v>1478</v>
      </c>
      <c r="I278" s="204"/>
    </row>
    <row r="279" spans="1:9" s="163" customFormat="1" ht="36.75" customHeight="1">
      <c r="A279" s="139" t="s">
        <v>481</v>
      </c>
      <c r="B279" s="266" t="s">
        <v>601</v>
      </c>
      <c r="C279" s="232"/>
      <c r="D279" s="224"/>
      <c r="E279" s="228"/>
      <c r="F279" s="228"/>
      <c r="G279" s="228"/>
      <c r="H279" s="206"/>
      <c r="I279" s="228"/>
    </row>
    <row r="280" spans="1:9" ht="69" customHeight="1">
      <c r="A280" s="203">
        <v>1</v>
      </c>
      <c r="B280" s="332" t="s">
        <v>899</v>
      </c>
      <c r="C280" s="205" t="s">
        <v>900</v>
      </c>
      <c r="D280" s="204">
        <v>5249.3419999999996</v>
      </c>
      <c r="E280" s="205"/>
      <c r="F280" s="224"/>
      <c r="G280" s="224">
        <v>0</v>
      </c>
      <c r="H280" s="206">
        <v>2400</v>
      </c>
      <c r="I280" s="205"/>
    </row>
    <row r="281" spans="1:9" ht="65.25" customHeight="1">
      <c r="A281" s="203">
        <v>2</v>
      </c>
      <c r="B281" s="332" t="s">
        <v>901</v>
      </c>
      <c r="C281" s="205" t="s">
        <v>902</v>
      </c>
      <c r="D281" s="204">
        <v>5349.8010000000004</v>
      </c>
      <c r="E281" s="205"/>
      <c r="F281" s="224"/>
      <c r="G281" s="224">
        <v>0</v>
      </c>
      <c r="H281" s="206">
        <v>1800</v>
      </c>
      <c r="I281" s="205"/>
    </row>
    <row r="282" spans="1:9" s="163" customFormat="1" ht="36.75" customHeight="1">
      <c r="A282" s="139" t="s">
        <v>903</v>
      </c>
      <c r="B282" s="266" t="s">
        <v>663</v>
      </c>
      <c r="C282" s="232"/>
      <c r="D282" s="224"/>
      <c r="E282" s="228"/>
      <c r="F282" s="228"/>
      <c r="G282" s="228"/>
      <c r="H282" s="206"/>
      <c r="I282" s="228"/>
    </row>
    <row r="283" spans="1:9" ht="65.25" customHeight="1">
      <c r="A283" s="203">
        <v>1</v>
      </c>
      <c r="B283" s="332" t="s">
        <v>904</v>
      </c>
      <c r="C283" s="205" t="s">
        <v>905</v>
      </c>
      <c r="D283" s="204">
        <v>988.68600000000004</v>
      </c>
      <c r="E283" s="205"/>
      <c r="F283" s="224"/>
      <c r="G283" s="224">
        <v>0</v>
      </c>
      <c r="H283" s="206">
        <v>800</v>
      </c>
      <c r="I283" s="205"/>
    </row>
    <row r="284" spans="1:9" ht="65.25" customHeight="1">
      <c r="A284" s="203">
        <v>2</v>
      </c>
      <c r="B284" s="332" t="s">
        <v>906</v>
      </c>
      <c r="C284" s="205" t="s">
        <v>907</v>
      </c>
      <c r="D284" s="204">
        <v>745.18700000000001</v>
      </c>
      <c r="E284" s="205"/>
      <c r="F284" s="224"/>
      <c r="G284" s="224">
        <v>0</v>
      </c>
      <c r="H284" s="206">
        <v>700</v>
      </c>
      <c r="I284" s="205"/>
    </row>
    <row r="285" spans="1:9" ht="65.25" customHeight="1">
      <c r="A285" s="203">
        <v>3</v>
      </c>
      <c r="B285" s="332" t="s">
        <v>908</v>
      </c>
      <c r="C285" s="205" t="s">
        <v>909</v>
      </c>
      <c r="D285" s="204">
        <v>694.75900000000001</v>
      </c>
      <c r="E285" s="205"/>
      <c r="F285" s="224"/>
      <c r="G285" s="224">
        <v>0</v>
      </c>
      <c r="H285" s="206">
        <v>650</v>
      </c>
      <c r="I285" s="205"/>
    </row>
    <row r="286" spans="1:9" s="150" customFormat="1" ht="37.5" customHeight="1">
      <c r="A286" s="127" t="s">
        <v>85</v>
      </c>
      <c r="B286" s="139" t="s">
        <v>910</v>
      </c>
      <c r="C286" s="128"/>
      <c r="D286" s="200">
        <v>255805.155</v>
      </c>
      <c r="E286" s="200">
        <v>0</v>
      </c>
      <c r="F286" s="200">
        <v>0</v>
      </c>
      <c r="G286" s="200">
        <v>67313.173999999999</v>
      </c>
      <c r="H286" s="200">
        <v>11581</v>
      </c>
      <c r="I286" s="200"/>
    </row>
    <row r="287" spans="1:9" s="150" customFormat="1" ht="54" customHeight="1">
      <c r="A287" s="201" t="s">
        <v>558</v>
      </c>
      <c r="B287" s="139" t="s">
        <v>559</v>
      </c>
      <c r="C287" s="128"/>
      <c r="D287" s="200"/>
      <c r="E287" s="200"/>
      <c r="F287" s="202"/>
      <c r="G287" s="202"/>
      <c r="H287" s="200"/>
      <c r="I287" s="200"/>
    </row>
    <row r="288" spans="1:9" s="150" customFormat="1" ht="37.5" customHeight="1">
      <c r="A288" s="201" t="s">
        <v>454</v>
      </c>
      <c r="B288" s="139" t="s">
        <v>560</v>
      </c>
      <c r="C288" s="128"/>
      <c r="D288" s="200"/>
      <c r="E288" s="200"/>
      <c r="F288" s="202"/>
      <c r="G288" s="202"/>
      <c r="H288" s="200"/>
      <c r="I288" s="200"/>
    </row>
    <row r="289" spans="1:9" ht="86.25" customHeight="1">
      <c r="A289" s="238">
        <v>1</v>
      </c>
      <c r="B289" s="246" t="s">
        <v>911</v>
      </c>
      <c r="C289" s="240" t="s">
        <v>912</v>
      </c>
      <c r="D289" s="206">
        <v>184997.394</v>
      </c>
      <c r="E289" s="225"/>
      <c r="F289" s="206"/>
      <c r="G289" s="215">
        <v>47813.173999999999</v>
      </c>
      <c r="H289" s="206">
        <v>3881</v>
      </c>
      <c r="I289" s="205"/>
    </row>
    <row r="290" spans="1:9" ht="56.25" customHeight="1">
      <c r="A290" s="238">
        <v>2</v>
      </c>
      <c r="B290" s="221" t="s">
        <v>913</v>
      </c>
      <c r="C290" s="205" t="s">
        <v>914</v>
      </c>
      <c r="D290" s="206">
        <v>19621.760999999999</v>
      </c>
      <c r="E290" s="205"/>
      <c r="F290" s="206"/>
      <c r="G290" s="206">
        <v>9000</v>
      </c>
      <c r="H290" s="206">
        <v>2500</v>
      </c>
      <c r="I290" s="205"/>
    </row>
    <row r="291" spans="1:9" ht="36.75" customHeight="1">
      <c r="A291" s="209" t="s">
        <v>567</v>
      </c>
      <c r="B291" s="210" t="s">
        <v>568</v>
      </c>
      <c r="C291" s="231"/>
      <c r="D291" s="325"/>
      <c r="E291" s="326"/>
      <c r="F291" s="325"/>
      <c r="G291" s="325"/>
      <c r="H291" s="206"/>
      <c r="I291" s="326"/>
    </row>
    <row r="292" spans="1:9" ht="36.75" customHeight="1">
      <c r="A292" s="209" t="s">
        <v>454</v>
      </c>
      <c r="B292" s="210" t="s">
        <v>560</v>
      </c>
      <c r="C292" s="231"/>
      <c r="D292" s="325"/>
      <c r="E292" s="326"/>
      <c r="F292" s="325"/>
      <c r="G292" s="325"/>
      <c r="H292" s="206"/>
      <c r="I292" s="326"/>
    </row>
    <row r="293" spans="1:9" ht="54" customHeight="1">
      <c r="A293" s="129">
        <v>1</v>
      </c>
      <c r="B293" s="285" t="s">
        <v>915</v>
      </c>
      <c r="C293" s="141" t="s">
        <v>916</v>
      </c>
      <c r="D293" s="265">
        <v>12617</v>
      </c>
      <c r="E293" s="138"/>
      <c r="F293" s="265"/>
      <c r="G293" s="265">
        <v>2500</v>
      </c>
      <c r="H293" s="206">
        <v>2200</v>
      </c>
      <c r="I293" s="204"/>
    </row>
    <row r="294" spans="1:9" ht="45.75" customHeight="1">
      <c r="A294" s="129">
        <v>2</v>
      </c>
      <c r="B294" s="207" t="s">
        <v>917</v>
      </c>
      <c r="C294" s="141" t="s">
        <v>918</v>
      </c>
      <c r="D294" s="224">
        <v>38569</v>
      </c>
      <c r="E294" s="286"/>
      <c r="F294" s="224"/>
      <c r="G294" s="333">
        <v>8000</v>
      </c>
      <c r="H294" s="206">
        <v>3000</v>
      </c>
      <c r="I294" s="205"/>
    </row>
    <row r="296" spans="1:9" ht="37.5" customHeight="1">
      <c r="E296" s="406"/>
      <c r="F296" s="406"/>
      <c r="G296" s="406"/>
      <c r="H296" s="406"/>
      <c r="I296" s="406"/>
    </row>
  </sheetData>
  <mergeCells count="20">
    <mergeCell ref="A4:I4"/>
    <mergeCell ref="A1:B1"/>
    <mergeCell ref="C1:I1"/>
    <mergeCell ref="A2:B2"/>
    <mergeCell ref="C2:I2"/>
    <mergeCell ref="E296:I296"/>
    <mergeCell ref="A5:I5"/>
    <mergeCell ref="A6:I6"/>
    <mergeCell ref="A7:I7"/>
    <mergeCell ref="A8:A12"/>
    <mergeCell ref="B8:B12"/>
    <mergeCell ref="C8:D9"/>
    <mergeCell ref="E8:F9"/>
    <mergeCell ref="G8:G12"/>
    <mergeCell ref="H8:H12"/>
    <mergeCell ref="I8:I12"/>
    <mergeCell ref="C10:C12"/>
    <mergeCell ref="E10:E12"/>
    <mergeCell ref="D11:D12"/>
    <mergeCell ref="F11:F12"/>
  </mergeCells>
  <printOptions horizontalCentered="1"/>
  <pageMargins left="0.62992125984251968" right="0.51181102362204722" top="0.74803149606299213" bottom="0.51181102362204722" header="0.23622047244094491" footer="0.23622047244094491"/>
  <pageSetup paperSize="9" scale="64" fitToHeight="0" orientation="portrait" r:id="rId1"/>
  <headerFooter>
    <oddFooter>&amp;C&amp;P/13 (PL09)</oddFooter>
  </headerFooter>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18</vt:i4>
      </vt:variant>
    </vt:vector>
  </HeadingPairs>
  <TitlesOfParts>
    <vt:vector size="27" baseType="lpstr">
      <vt:lpstr>PL01.Thu NSNN</vt:lpstr>
      <vt:lpstr>PL02.Chi NSNN</vt:lpstr>
      <vt:lpstr>PL03.QLHC</vt:lpstr>
      <vt:lpstr>PL04.Đào tạo</vt:lpstr>
      <vt:lpstr>PL05.Thu HX</vt:lpstr>
      <vt:lpstr>PL06.HX hưởng</vt:lpstr>
      <vt:lpstr>PL07.Chi HX</vt:lpstr>
      <vt:lpstr>PL08.ODA</vt:lpstr>
      <vt:lpstr>PL09.NSTT 2017</vt:lpstr>
      <vt:lpstr>'PL01.Thu NSNN'!kien</vt:lpstr>
      <vt:lpstr>'PL05.Thu HX'!kien</vt:lpstr>
      <vt:lpstr>'PL06.HX hưởng'!kien</vt:lpstr>
      <vt:lpstr>'PL07.Chi HX'!kien</vt:lpstr>
      <vt:lpstr>'PL01.Thu NSNN'!Print_Area</vt:lpstr>
      <vt:lpstr>'PL02.Chi NSNN'!Print_Area</vt:lpstr>
      <vt:lpstr>'PL05.Thu HX'!Print_Area</vt:lpstr>
      <vt:lpstr>'PL06.HX hưởng'!Print_Area</vt:lpstr>
      <vt:lpstr>'PL07.Chi HX'!Print_Area</vt:lpstr>
      <vt:lpstr>PL08.ODA!Print_Area</vt:lpstr>
      <vt:lpstr>'PL09.NSTT 2017'!Print_Area</vt:lpstr>
      <vt:lpstr>'PL01.Thu NSNN'!Print_Titles</vt:lpstr>
      <vt:lpstr>'PL02.Chi NSNN'!Print_Titles</vt:lpstr>
      <vt:lpstr>PL03.QLHC!Print_Titles</vt:lpstr>
      <vt:lpstr>'PL04.Đào tạo'!Print_Titles</vt:lpstr>
      <vt:lpstr>'PL07.Chi HX'!Print_Titles</vt:lpstr>
      <vt:lpstr>PL08.ODA!Print_Titles</vt:lpstr>
      <vt:lpstr>'PL09.NSTT 2017'!Print_Titles</vt:lpstr>
    </vt:vector>
  </TitlesOfParts>
  <Company>So Tai chinh Ha Tinh</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Trinh Van Ngoc</dc:creator>
  <cp:lastModifiedBy>Admin</cp:lastModifiedBy>
  <cp:lastPrinted>2016-12-27T07:44:43Z</cp:lastPrinted>
  <dcterms:created xsi:type="dcterms:W3CDTF">2012-12-13T00:57:34Z</dcterms:created>
  <dcterms:modified xsi:type="dcterms:W3CDTF">2017-01-04T01:10:48Z</dcterms:modified>
</cp:coreProperties>
</file>