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650" tabRatio="889" firstSheet="1" activeTab="3"/>
  </bookViews>
  <sheets>
    <sheet name="Kangatang" sheetId="1" state="veryHidden" r:id="rId1"/>
    <sheet name="Tong CMD" sheetId="2" r:id="rId2"/>
    <sheet name="2.1.TPHT" sheetId="3" r:id="rId3"/>
    <sheet name="2.2.T Hà" sheetId="4" r:id="rId4"/>
    <sheet name="2.3.CX" sheetId="5" r:id="rId5"/>
    <sheet name="2.4.H Sơn" sheetId="6" r:id="rId6"/>
    <sheet name="2.5.Đức Thọ" sheetId="7" r:id="rId7"/>
    <sheet name="2.6.Lộc Hà" sheetId="8" r:id="rId8"/>
    <sheet name="2.7.KAH" sheetId="9" r:id="rId9"/>
    <sheet name="2.8.Can Lộc" sheetId="10" r:id="rId10"/>
    <sheet name="2.9.N Xuân" sheetId="11" r:id="rId11"/>
    <sheet name="2.10.H Khê" sheetId="12" r:id="rId12"/>
  </sheets>
  <definedNames>
    <definedName name="_xlnm._FilterDatabase" localSheetId="2" hidden="1">'2.1.TPHT'!$A$10:$I$18</definedName>
    <definedName name="_xlnm._FilterDatabase" localSheetId="3" hidden="1">'2.2.T Hà'!$A$10:$I$22</definedName>
    <definedName name="_xlnm._FilterDatabase" localSheetId="6" hidden="1">'2.5.Đức Thọ'!$A$10:$I$10</definedName>
    <definedName name="_xlnm.Print_Titles" localSheetId="2">'2.1.TPHT'!$8:$10</definedName>
    <definedName name="_xlnm.Print_Titles" localSheetId="11">'2.10.H Khê'!$8:$10</definedName>
    <definedName name="_xlnm.Print_Titles" localSheetId="3">'2.2.T Hà'!$8:$10</definedName>
    <definedName name="_xlnm.Print_Titles" localSheetId="4">'2.3.CX'!$8:$10</definedName>
    <definedName name="_xlnm.Print_Titles" localSheetId="5">'2.4.H Sơn'!$8:$10</definedName>
    <definedName name="_xlnm.Print_Titles" localSheetId="6">'2.5.Đức Thọ'!$8:$10</definedName>
    <definedName name="_xlnm.Print_Titles" localSheetId="7">'2.6.Lộc Hà'!$8:$10</definedName>
    <definedName name="_xlnm.Print_Titles" localSheetId="8">'2.7.KAH'!$8:$10</definedName>
    <definedName name="_xlnm.Print_Titles" localSheetId="9">'2.8.Can Lộc'!$8:$10</definedName>
    <definedName name="_xlnm.Print_Titles" localSheetId="10">'2.9.N Xuân'!$8:$10</definedName>
    <definedName name="_xlnm.Print_Titles">#N/A</definedName>
  </definedNames>
  <calcPr fullCalcOnLoad="1"/>
</workbook>
</file>

<file path=xl/sharedStrings.xml><?xml version="1.0" encoding="utf-8"?>
<sst xmlns="http://schemas.openxmlformats.org/spreadsheetml/2006/main" count="352" uniqueCount="192">
  <si>
    <t>Tổng cộng</t>
  </si>
  <si>
    <t>Thành phố Hà Tĩnh</t>
  </si>
  <si>
    <t>RĐD</t>
  </si>
  <si>
    <t>RPH</t>
  </si>
  <si>
    <t>LUA</t>
  </si>
  <si>
    <t>Ghi chú</t>
  </si>
  <si>
    <t>Sử dụng từ các loại đất (ha)</t>
  </si>
  <si>
    <t>STT</t>
  </si>
  <si>
    <t>CỘNG HOÀ XÃ HỘI CHỦ NGHĨA VIỆT NAM</t>
  </si>
  <si>
    <t>Độc lập - Tự do - Hạnh phúc</t>
  </si>
  <si>
    <t xml:space="preserve">Tên công trình, dự án  </t>
  </si>
  <si>
    <t>RDD</t>
  </si>
  <si>
    <t>I</t>
  </si>
  <si>
    <t>Đất ở nông thôn</t>
  </si>
  <si>
    <t>II</t>
  </si>
  <si>
    <t>III</t>
  </si>
  <si>
    <t>IV</t>
  </si>
  <si>
    <t>V</t>
  </si>
  <si>
    <t>Đất công trình năng lượng</t>
  </si>
  <si>
    <t>Đất xây dựng trụ sở cơ quan</t>
  </si>
  <si>
    <t>Đất bãi thải, xử lý chất thải</t>
  </si>
  <si>
    <t>Ghi 
chú</t>
  </si>
  <si>
    <t xml:space="preserve">
Căn cứ
 pháp lý
</t>
  </si>
  <si>
    <t>Tổng công trình, dự án xin chuyển mục đích sử dụng đất</t>
  </si>
  <si>
    <t>Tổng diện tích xin chuyển mục đích SDĐ (ha)</t>
  </si>
  <si>
    <t>(4)=(5)+(6)+(7)</t>
  </si>
  <si>
    <t>Phụ lục 2.1.</t>
  </si>
  <si>
    <t>Phụ lục 2.2.</t>
  </si>
  <si>
    <t>Phụ lục 2.3.</t>
  </si>
  <si>
    <t>Phụ lục 2.4.</t>
  </si>
  <si>
    <t>Phụ lục 2.5.</t>
  </si>
  <si>
    <t>Phụ lục 2.6.</t>
  </si>
  <si>
    <t>Phụ lục 2.7.</t>
  </si>
  <si>
    <t>Phụ lục 2.8.</t>
  </si>
  <si>
    <t xml:space="preserve">Địa điểm             </t>
  </si>
  <si>
    <t>(3)=(4)+(5)+(6)</t>
  </si>
  <si>
    <t>Tên huyện, 
thị xã, thành phố</t>
  </si>
  <si>
    <t>Huyện Thạch Hà</t>
  </si>
  <si>
    <t>Huyện Cẩm Xuyên</t>
  </si>
  <si>
    <t>Huyện Hương Sơn</t>
  </si>
  <si>
    <t>Huyện Đức Thọ</t>
  </si>
  <si>
    <t>Huyện Can Lộc</t>
  </si>
  <si>
    <t>Huyện Kỳ Anh</t>
  </si>
  <si>
    <t>Xã Kỳ Đồng</t>
  </si>
  <si>
    <t>Đất công an</t>
  </si>
  <si>
    <t xml:space="preserve">Địa điểm      </t>
  </si>
  <si>
    <t>Tổng: 02 hạng mục</t>
  </si>
  <si>
    <t>Đất giao thông</t>
  </si>
  <si>
    <t>Thị trấn Đức Thọ</t>
  </si>
  <si>
    <t>Tổng: 07 hạng mục</t>
  </si>
  <si>
    <t>Tổng: 01 hạng mục</t>
  </si>
  <si>
    <t xml:space="preserve">
Căn cứ pháp lý
</t>
  </si>
  <si>
    <t>Đất xây dựng cơ sở văn hoá</t>
  </si>
  <si>
    <t>Mở rộng đài tưởng niệm liệt sỹ</t>
  </si>
  <si>
    <t>TT. Phố Châu</t>
  </si>
  <si>
    <t>Đường vào nghĩa trang liệt sỹ Nầm</t>
  </si>
  <si>
    <t>Xã Sơn Châu</t>
  </si>
  <si>
    <t>Đất an ninh</t>
  </si>
  <si>
    <t>Trụ sở Công an xã</t>
  </si>
  <si>
    <t>Thôn Tân Lộc, xã Tân Hương</t>
  </si>
  <si>
    <t>Văn bản số 7468/UBND-NC ngày 27/12/2022 của UBND tỉnh</t>
  </si>
  <si>
    <t>Đường giao thông Bắc sông Ngàn Phố</t>
  </si>
  <si>
    <t>Thôn Vĩnh Khánh, xã Trường Sơn</t>
  </si>
  <si>
    <t>QĐ số 5126/QĐ-UBND ngày 30/9/2022 của UBND huyện Hương Sơn</t>
  </si>
  <si>
    <t>Trạm xử lý nước thải khu đô thị (khu TMDV nhà ở TNG)</t>
  </si>
  <si>
    <t>QĐ số 2435/QĐ-UBND ngày 25/6/2021 điều chỉnh quy hoạch  của UBND tỉnh</t>
  </si>
  <si>
    <t>Khu vui chơi giải trí (CV Hồ Bàu Mối)</t>
  </si>
  <si>
    <t>TDP 1, thị trấn Đức Thọ</t>
  </si>
  <si>
    <t xml:space="preserve">Công trình Nông thôn mới nâng cao huyện Đức Thọ theo Nghị quyết số 18/NQ-HĐND ngày 8/12/2021 của Hội đồng nhân dân huyện Đức Thọ </t>
  </si>
  <si>
    <t>Đất khu vui chơi, giải trí công cộng</t>
  </si>
  <si>
    <t>Trung tâm hành chính xã thôn Đại An</t>
  </si>
  <si>
    <t>Thôn Đại An, Xã An Dũng</t>
  </si>
  <si>
    <t>Quy hoạch mặt bằng được UBND huyện chấp thuận phê duyệt</t>
  </si>
  <si>
    <t>Đất thủy lợi</t>
  </si>
  <si>
    <t>Huyện Lộc Hà</t>
  </si>
  <si>
    <t>Đường liên huyện Can Lộc - Lộc Hà</t>
  </si>
  <si>
    <t>Xã Bình An</t>
  </si>
  <si>
    <t>Nghị quyết số 61/NQ-HĐND ngày 16/12/2021 của HĐND tỉnh</t>
  </si>
  <si>
    <t>Xây dựng tuyến đường An - Giang - Tiên - Yên (HL12), huyện Nghi Xuân (giai đoạn 1)</t>
  </si>
  <si>
    <t>Nghị quyết 73/NQ-HĐND ngày 22/12/2021 của HĐND huyện Nghi Xuân</t>
  </si>
  <si>
    <t>Nâng cấp, mở rộng đường Nguyễn Nhiệm, thị trấn Tiên Điền (đoạn từ cổng sau khu lưu niệm Nguyễn Du đến tiếp nối tuyến đường L1)</t>
  </si>
  <si>
    <t>Thị trấn Tiên Điền</t>
  </si>
  <si>
    <t>Đất cơ sở y tế</t>
  </si>
  <si>
    <t>Trạm y tế Nam Điền</t>
  </si>
  <si>
    <t>Công văn số 963/SYT-KHTC ngày 22/3/2023 của Sở Y tế tỉnh Hà Tĩnh.</t>
  </si>
  <si>
    <t>Đất ở bố trí tái định cư dự án Hạ tầng kỹ thuật đô thị quỹ đất hoàn trả cho dự án Tháo dỡ, xây mới đường dây 110 Kv và 220 Kv đi chung phục vụ giải phóng, phát triển quỹ đất phía Tây thành phố Hà Tĩnh</t>
  </si>
  <si>
    <t>Đất cơ sở giáo dục đào tạo</t>
  </si>
  <si>
    <t>Mở rộng trường Mầm non xã Thạch Kênh</t>
  </si>
  <si>
    <t>Đất sinh hoạt cộng đồng</t>
  </si>
  <si>
    <t>Tổng: 01 công trình, dự án</t>
  </si>
  <si>
    <t>Thôn Cẩm Đồng, Xã Cẩm Thạch</t>
  </si>
  <si>
    <t>QĐ phê duyệt số 2012/QĐ-UBND ngày 07/4/2023 của UBND huyện Cẩm Xuyên</t>
  </si>
  <si>
    <t>Mở rộng nghĩa trang</t>
  </si>
  <si>
    <t>Đất nghĩa trang</t>
  </si>
  <si>
    <t>Thôn Nam Mỹ, xã Trung Lộc</t>
  </si>
  <si>
    <t>QĐ 581/QĐ-UBND ngày 15/3/2023 của UBND tỉnh về việc phê duyệt Báo cáo nghiên cứu khả thi đầu tư xây dựng công trình</t>
  </si>
  <si>
    <t>A</t>
  </si>
  <si>
    <t>Xã Thạch Hạ</t>
  </si>
  <si>
    <t>B</t>
  </si>
  <si>
    <t>Danh mục các công trình chuyển mục đích đề xuất bổ sung</t>
  </si>
  <si>
    <t>Đất cơ sở tôn giáo</t>
  </si>
  <si>
    <t>Chùa Khang Quý</t>
  </si>
  <si>
    <t>Phường Thạch Quý</t>
  </si>
  <si>
    <t>MR Nhà thờ Xứ An Nhiên</t>
  </si>
  <si>
    <t>Văn bản số 5401/UBND-XD ngày 12/9/2022 của UBND tỉnh về việc mở rộng khuôn viên nhà thờ Giáo xứ An Nhiên, thành phố Hà Tĩnh; Bản vẽ quy hoạch tổng mặt bằng sử dụng đất công trình: Mở rộng khuôn viên nhà thờ Giáo xứ An Nhiên, tỷ lệ 1/500 ngày 27/3/2023.</t>
  </si>
  <si>
    <t>Quy hoạch trụ sở công an xã Thạch Hưng</t>
  </si>
  <si>
    <t>Xã Thạch Hưng</t>
  </si>
  <si>
    <t xml:space="preserve">Quyết định số 432/QĐ-UBND ngày 08/3/2023 của UBND thành phố Hà Tĩnh Về việc phê duyệt chủ trương đầu tư xây dựng Dự án Trụ sở công an xã Thạch Hưng, thành phố Hà Tĩnh </t>
  </si>
  <si>
    <t>Huyện Nghi Xuân</t>
  </si>
  <si>
    <t>Huyện Hương Khê</t>
  </si>
  <si>
    <t>Khu di tích lịch sử lăng mộ Dương Tướng Quân</t>
  </si>
  <si>
    <t xml:space="preserve">Đất di tích lịch sử </t>
  </si>
  <si>
    <t>Xã Phúc Đồng</t>
  </si>
  <si>
    <t>Đường liên xã Xuân Phú (LX.05)</t>
  </si>
  <si>
    <t>Xã Kỳ Xuân, Kỳ Tiến, Kỳ Giang</t>
  </si>
  <si>
    <t xml:space="preserve"> - NQ 32/NQ-HĐND ngày 31/12/2021 của HĐND huyện Kỳ Anh 
-QĐ 3046/QĐ-UBND ngày 09/8/2022 của UBND huyện Kỳ Anh vv phê duyệt chủ trương đầu tư dự án
</t>
  </si>
  <si>
    <t>Đề xuất điều chỉnh tăng diện tích chuyển mục đích đất trồng lúa từ 0,20 ha lên 0,35 ha. Nguyên nhân do quá trình đo vẽ đã xác định nhầm giữa đất trồng cây hàng năm khác và đất trồng lúa.</t>
  </si>
  <si>
    <t>Xây dựng 3 xuất tuyến 35kV sau trạm biến áp 110kV Kỳ Anh 2, tỉnh Hà Tĩnh</t>
  </si>
  <si>
    <t>Xã Kỳ Đồng, Kỳ Giang</t>
  </si>
  <si>
    <t>- Quyết định số 2128 ngày 2/12/2022 của Công ty Điện lực Hà Tĩnh Về việc phê duyệt Báo cáo Kinh tế - kỹ thuật đầu tư xây dựng công trình: Xây dựng 3 xuất tuyến 35kV sau trạm biến áp 110kV Kỳ Anh 2, tỉnh Hà Tĩnh</t>
  </si>
  <si>
    <t>Xây dựng 2 xuất tuyến 22kV sau trạm biến áp 110kV Kỳ Anh 2, tỉnh Hà Tĩnh</t>
  </si>
  <si>
    <t>- Quyết định số 2125 ngày 2/12/2022 của Công ty Điện lực Hà Tĩnh Về việc phê duyệt Báo cáo Kinh tế - kỹ thuật đầu tư xây dựng công trình: Xây dựng 2 xuất tuyến 22kV sau trạm biến áp 110kV Kỳ Anh 2, tỉnh Hà Tĩnh</t>
  </si>
  <si>
    <t>Xử lý khoảng chống dây dẫn văng lắc vào công trình ngoài hành lang khoảng cột 114-115; 115-116; 120-121; 121-122 đường dây 500kV Hà Tĩnh - Hà Tĩnh - Vũng Áng</t>
  </si>
  <si>
    <t>Xã Kỳ Văn, Kỳ Tân</t>
  </si>
  <si>
    <t>- Quyết định số 456/QĐ-PTC1 ngày 03/03/2023 của Giám đốc Công ty Truyền tải điện 1 về việc giao nhiệm vụ sửa chữa lớn các hạng mục xử lý chống dây dẫn văng lắc vào công trình các đường dây TTĐ Hà Tĩnh quản lý.
- Quyết định số 47/QĐ-TTĐHT ngày 08/03/2023 của Giám đốc Công ty Truyền tải điện Hà Tĩnh về việc giao nhiệm vụ sửa chữa lớn 2023 các hạng mục xử lý chống dây dẫn văng lắc vào công trình các đường dây TTĐ Hà Tĩnh quản lý.</t>
  </si>
  <si>
    <t>Xây dựng ĐZ, TBA chống quá tải và giảm tổn thất điện năng lưới điện các xã bổ sung năm 2023</t>
  </si>
  <si>
    <t>Các xã</t>
  </si>
  <si>
    <t>- Quyết định số 2288 ngày 19/12/2022 của Công ty Điện lực Hà Tĩnh Về việc phê duyệt điều chỉnh Báo cáo Kinh tế - kỹ thuật đầu tư xây dựng công trình: Xây dựng, cải tạo đường dây trung áp, hạ áp và TBA để chống quá tải, giảm tổn thất điện năng, giảm bán kính cấp điện khu vực huyện Kỳ Anh, thị xã Kỳ Anh, tỉnh Hà Tĩnh năm 2023</t>
  </si>
  <si>
    <t>Phụ lục 2.9.</t>
  </si>
  <si>
    <t>Phụ lục 2.10.</t>
  </si>
  <si>
    <t xml:space="preserve"> Quy hoạch tổng mặt bằng sử dụng đất tỷ lệ 1/500 xây dựng chùa Khang Quý đã được UBND tỉnh phê duyệt vào ngày 23/11/2015</t>
  </si>
  <si>
    <t>Văn bản số 407/UBND-VHTT ngày 07/3/2023 của UBND huyện Hương Khê về việc xây dựng trùng tu lăng mộ và đền thờ Đức Đại Vương Dương Đô tại xã Phúc Đồng</t>
  </si>
  <si>
    <t>Thị trấn Xuân An, xã Xuân Viên, xã Xuân Giang</t>
  </si>
  <si>
    <t>Nghị quyết 117/NQ-HĐND ngày 10/4/2023 của HĐND huyện Nghi Xuân</t>
  </si>
  <si>
    <t>Nhà văn hóa</t>
  </si>
  <si>
    <t>Đất cơ sở thể dục thể thao</t>
  </si>
  <si>
    <t>Sân thể thao</t>
  </si>
  <si>
    <t>Tổng: 02 công trình, dự án</t>
  </si>
  <si>
    <t>Nghị quyết số 39/NQ-HĐND ngày 30/8/2022 của HĐND huyện Hương Sơn về việc điều chỉnh và quyết định phê duyệt CTĐT xây dựng một số dự án đầu tư công trên địa bàn huyện Hương Sơn</t>
  </si>
  <si>
    <t>Danh mục các công trình chuyển mục đích đề xuất điều chỉnh</t>
  </si>
  <si>
    <t>Đất ở tại nông thôn</t>
  </si>
  <si>
    <t>Khu Tái định cư Dự án xây dựng đường bộ cao tốc Bắc – Nam phía Đông</t>
  </si>
  <si>
    <t>Xã Kỳ Phong</t>
  </si>
  <si>
    <t>Hạng mục dự án quan trọng thực hiện Nghị quyết số 18/NQ-CP ngày 11/2/2022 của Chính phủ.</t>
  </si>
  <si>
    <t>Quỹ đất tăng thêm dự phòng để thực hiện dự án đường bộ cao tốc Bắc - Nam</t>
  </si>
  <si>
    <t>Tổng: 06 hạng mục</t>
  </si>
  <si>
    <t>Quyết định số 20/QĐ-UBND ngày 09/02/2023 của UBND huyện Hương Sơn về việc phê duyệt CTĐT xây dựng công trình cải tạo, mở rộng khuôn viên Đài tưởng niệm thị trấn Phố Châu</t>
  </si>
  <si>
    <t>PHỤ LỤC 2. TỔNG HỢP DANH MỤC CÔNG TRÌNH, DỰ ÁN CHUYỂN MỤC ĐÍCH SỬ DỤNG ĐẤT TRỒNG LÚA
 ĐIỀU CHỈNH, BỔ SUNG TỪ NĂM 2023 CỦA TỈNH HÀ TĨNH</t>
  </si>
  <si>
    <t>BỔ SUNG TỪ NĂM 2023 CỦA THÀNH PHỐ HÀ TĨNH</t>
  </si>
  <si>
    <t>PHỤ LỤC 2.1. DANH MỤC CÔNG TRÌNH, DỰ ÁN CHUYỂN MỤC ĐÍCH SỬ DỤNG ĐẤT TRỒNG LÚA</t>
  </si>
  <si>
    <t xml:space="preserve">PHỤ LỤC 2.3. DANH MỤC CÔNG TRÌNH, DỰ ÁN CHUYỂN MỤC ĐÍCH SỬ DỤNG ĐẤT TRỒNG LÚA </t>
  </si>
  <si>
    <t xml:space="preserve">PHỤ LỤC 2.4. DANH MỤC CÔNG TRÌNH, DỰ ÁN CHUYỂN MỤC ĐÍCH SỬ DỤNG ĐẤT TRỒNG LÚA </t>
  </si>
  <si>
    <t>BỔ SUNG NĂM TỪ 2023 CỦA HUYỆN CẨM XUYÊN</t>
  </si>
  <si>
    <t>BỔ SUNG TỪ NĂM 2023 CỦA HUYỆN THẠCH HÀ</t>
  </si>
  <si>
    <t>BỔ SUNG TỪ NĂM 2023 CỦA HUYỆN HƯƠNG SƠN</t>
  </si>
  <si>
    <t>PHỤ LỤC 2.6. DANH MỤC CÔNG TRÌNH, DỰ ÁN CHUYỂN MỤC ĐÍCH SỬ DỤNG ĐẤT TRỒNG LÚA</t>
  </si>
  <si>
    <t>BỔ SUNG TỪ NĂM 2023 CỦA HUYỆN ĐỨC THỌ</t>
  </si>
  <si>
    <t>PHỤ LỤC 2.7. DANH MỤC CÔNG TRÌNH, DỰ ÁN CHUYỂN MỤC ĐÍCH SỬ DỤNG ĐẤT TRỒNG LÚA</t>
  </si>
  <si>
    <t xml:space="preserve"> BỔ SUNG TỪ NĂM 2023 CỦA HUYỆN LỘC HÀ</t>
  </si>
  <si>
    <t>PHỤ LỤC 2.8. DANH MỤC CÔNG TRÌNH, DỰ ÁN CHUYỂN MỤC ĐÍCH SỬ DỤNG ĐẤT TRỒNG LÚA</t>
  </si>
  <si>
    <t>ĐIỀU CHỈNH, BỔ SUNG TỪ NĂM 2023 CỦA HUYỆN KỲ ANH</t>
  </si>
  <si>
    <t>PHỤ LỤC 2.9. DANH MỤC CÔNG TRÌNH, DỰ ÁN CHUYỂN MỤC ĐÍCH SỬ DỤNG ĐẤT TRỒNG LÚA</t>
  </si>
  <si>
    <t xml:space="preserve"> BỔ SUNG TỪ NĂM 2023 CỦA HUYỆN CAN LỘC</t>
  </si>
  <si>
    <t>BỔ SUNG TỪ NĂM 2023 CỦA HUYỆN NGHI XUÂN</t>
  </si>
  <si>
    <t>Tổng: 05 danh mục</t>
  </si>
  <si>
    <t>BỔ SUNG TỪ NĂM 2023 CỦA HUYỆN HƯƠNG KHÊ</t>
  </si>
  <si>
    <t>BC số 240/SXD-KTQH4 ngày 14/5/2018 của Sở Xây dựng về thẩm định quy hoạch</t>
  </si>
  <si>
    <t>Đường giao thông liên xã Tượng Sơn- Thạch Lạc (LX-06) đoạn Km1+00 đến Km4+100</t>
  </si>
  <si>
    <t>Đường sông Cày</t>
  </si>
  <si>
    <t>Thị trấn Thạch Hà</t>
  </si>
  <si>
    <t>Tiểu dự án Cải thiện cơ sở hạ tầng đô thị Thạch Hà, huyện Thạch Hà, tỉnh Hà Tĩnh</t>
  </si>
  <si>
    <t>Quyết định 2455/QĐ-UBND ngày 03/8/2020 của UBND tỉnh Hà Tĩnh</t>
  </si>
  <si>
    <t>QĐ số 3490/QĐ-UBND ngày13/10/2020; QĐ số 3610/QĐ-UBND ngày 05/11/2021 của UBND tỉnh về chủ trương di dời đường điện 110KV, 220KV</t>
  </si>
  <si>
    <t>Xã Tân Lâm Hương</t>
  </si>
  <si>
    <t>Xã Tượng Sơn, xã Thạch Lạc</t>
  </si>
  <si>
    <t>Xã Thạch Kênh</t>
  </si>
  <si>
    <t>Xã Nam Điền</t>
  </si>
  <si>
    <t>Quyết định 2455/QĐ-UBND ngày 03/8/2020 của UBND tỉnh Hà Tĩnh về việc phê duyệt đầu tư dự án cải thiện cơ sở hạ tầng đô thị</t>
  </si>
  <si>
    <t>Quyết định số 2515/QĐ-UBND ngày 25/4/2023</t>
  </si>
  <si>
    <t>Đất thương mại dịch vụ</t>
  </si>
  <si>
    <t xml:space="preserve">Dự án Xây dựng trụ sở làm việc kết hợp cửa hàng kinh doanh xăng dầu Giang Nam tại xã Thạch Trung, thành phố Hà Tĩnh </t>
  </si>
  <si>
    <t>Tổng: 04 hạng mục</t>
  </si>
  <si>
    <t>Xã Thạch Trung</t>
  </si>
  <si>
    <t xml:space="preserve">Quyết định số 03/QĐ-UBND ngày 02/2/2023 của UBND tỉnh Hà Tĩnh Quyết định chấp thuận chủ trương đầu tư đồng thời chấp thuận nhà đầu tư Dự án Xây dựng trụ sở làm việc kết hợp cửa hàng kinh doanh xăng dầu Giang Nam tại xã Thạch Trung, thành phố Hà Tĩnh </t>
  </si>
  <si>
    <t xml:space="preserve">PHỤ LỤC 2.2. DANH MỤC CÔNG TRÌNH, DỰ ÁN CHUYỂN MỤC ĐÍCH SỬ DỤNG ĐẤT TRỒNG LÚA </t>
  </si>
  <si>
    <t>PHỤ LỤC 2.5. DANH MỤC CÔNG TRÌNH, DỰ ÁN CHUYỂN MỤC ĐÍCH SỬ DỤNG ĐẤT TRỒNG LÚA</t>
  </si>
  <si>
    <t xml:space="preserve">PHỤ LỤC 2.10. DANH MỤC CÔNG TRÌNH, DỰ ÁN CHUYỂN MỤC ĐÍCH SỬ DỤNG ĐẤT TRỒNG LÚA </t>
  </si>
  <si>
    <t>TỈNH HÀ TĨNH</t>
  </si>
  <si>
    <t>HỘI ĐỒNG NHÂN DÂN</t>
  </si>
  <si>
    <t>(Kèm theo Nghị quyết số    .../NQ-HĐND ngày      tháng    năm 2023 của Hội đồng nhân dân tỉnh)</t>
  </si>
  <si>
    <t>HỘI ĐỒNG NHÂN DÂN TỈNH</t>
  </si>
  <si>
    <t>CỘNG HÒA XÃ HỘI CHỦ NGHĨA VIỆT NAM</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</si>
</sst>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_);\(0\)"/>
    <numFmt numFmtId="173" formatCode="0.00_);\(0.00\)"/>
    <numFmt numFmtId="174" formatCode="_(* #,##0_);_(* \(#,##0\);_(* &quot;-&quot;??_);_(@_)"/>
    <numFmt numFmtId="175" formatCode="0.0"/>
    <numFmt numFmtId="176" formatCode="0.0_);\(0.0\)"/>
    <numFmt numFmtId="177" formatCode="#,##0.0"/>
    <numFmt numFmtId="178" formatCode="_-* #,##0.00\ _₫_-;\-* #,##0.00\ _₫_-;_-* &quot;-&quot;??\ _₫_-;_-@_-"/>
    <numFmt numFmtId="179" formatCode="&quot;Yes&quot;;&quot;Yes&quot;;&quot;No&quot;"/>
    <numFmt numFmtId="180" formatCode="&quot;True&quot;;&quot;True&quot;;&quot;False&quot;"/>
    <numFmt numFmtId="181" formatCode="&quot;On&quot;;&quot;On&quot;;&quot;Off&quot;"/>
    <numFmt numFmtId="182" formatCode="[$€-2]\ #,##0.00_);[Red]\([$€-2]\ #,##0.00\)"/>
  </numFmts>
  <fonts count="70">
    <font>
      <sz val="12"/>
      <color theme="1"/>
      <name val="Times New Roman"/>
      <family val="2"/>
    </font>
    <font>
      <sz val="12"/>
      <color indexed="8"/>
      <name val="Times New Roman"/>
      <family val="2"/>
    </font>
    <font>
      <sz val="10"/>
      <name val="Arial"/>
      <family val="2"/>
    </font>
    <font>
      <b/>
      <sz val="10"/>
      <name val="Times New Roman"/>
      <family val="1"/>
    </font>
    <font>
      <sz val="10"/>
      <name val="Times New Roman"/>
      <family val="1"/>
    </font>
    <font>
      <b/>
      <sz val="12"/>
      <color indexed="8"/>
      <name val=".VnBook-Antiqua"/>
      <family val="2"/>
    </font>
    <font>
      <b/>
      <sz val="12"/>
      <name val="Arial"/>
      <family val="2"/>
    </font>
    <font>
      <sz val="12"/>
      <name val=".VnArial"/>
      <family val="2"/>
    </font>
    <font>
      <b/>
      <sz val="12"/>
      <name val="Times New Roman"/>
      <family val="1"/>
    </font>
    <font>
      <i/>
      <sz val="12"/>
      <name val="Times New Roman"/>
      <family val="1"/>
    </font>
    <font>
      <sz val="12"/>
      <name val="Times New Roman"/>
      <family val="1"/>
    </font>
    <font>
      <i/>
      <sz val="10"/>
      <name val="Times New Roman"/>
      <family val="1"/>
    </font>
    <font>
      <sz val="9"/>
      <color indexed="10"/>
      <name val="Times New Roman"/>
      <family val="1"/>
    </font>
    <font>
      <sz val="10"/>
      <color indexed="8"/>
      <name val="Arial"/>
      <family val="2"/>
    </font>
    <font>
      <b/>
      <sz val="11"/>
      <name val="Times New Roman"/>
      <family val="1"/>
    </font>
    <font>
      <sz val="11"/>
      <name val="Times New Roman"/>
      <family val="1"/>
    </font>
    <font>
      <sz val="9"/>
      <name val="Times New Roman"/>
      <family val="1"/>
    </font>
    <font>
      <b/>
      <sz val="9"/>
      <name val="Times New Roman"/>
      <family val="1"/>
    </font>
    <font>
      <i/>
      <sz val="11"/>
      <name val="Times New Roman"/>
      <family val="1"/>
    </font>
    <font>
      <i/>
      <sz val="8"/>
      <name val="Times New Roman"/>
      <family val="1"/>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sz val="11"/>
      <color indexed="8"/>
      <name val="Calibri"/>
      <family val="2"/>
    </font>
    <font>
      <i/>
      <sz val="12"/>
      <color indexed="23"/>
      <name val="Times New Roman"/>
      <family val="2"/>
    </font>
    <font>
      <u val="single"/>
      <sz val="12"/>
      <color indexed="20"/>
      <name val="Times New Roman"/>
      <family val="2"/>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u val="single"/>
      <sz val="12"/>
      <color indexed="12"/>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b/>
      <sz val="18"/>
      <color indexed="56"/>
      <name val="Cambria"/>
      <family val="2"/>
    </font>
    <font>
      <b/>
      <sz val="12"/>
      <color indexed="8"/>
      <name val="Times New Roman"/>
      <family val="2"/>
    </font>
    <font>
      <sz val="12"/>
      <color indexed="10"/>
      <name val="Times New Roman"/>
      <family val="2"/>
    </font>
    <font>
      <sz val="10"/>
      <color indexed="8"/>
      <name val="Times New Roman"/>
      <family val="1"/>
    </font>
    <font>
      <b/>
      <sz val="10"/>
      <color indexed="8"/>
      <name val="Times New Roman"/>
      <family val="1"/>
    </font>
    <font>
      <sz val="11"/>
      <color indexed="8"/>
      <name val="Times New Roman"/>
      <family val="1"/>
    </font>
    <font>
      <b/>
      <sz val="11"/>
      <color indexed="8"/>
      <name val="Times New Roman"/>
      <family val="1"/>
    </font>
    <font>
      <i/>
      <sz val="12"/>
      <color indexed="8"/>
      <name val="Times New Roman"/>
      <family val="1"/>
    </font>
    <font>
      <sz val="8"/>
      <name val="Segoe UI"/>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sz val="11"/>
      <color theme="1"/>
      <name val="Calibri"/>
      <family val="2"/>
    </font>
    <font>
      <i/>
      <sz val="12"/>
      <color rgb="FF7F7F7F"/>
      <name val="Times New Roman"/>
      <family val="2"/>
    </font>
    <font>
      <u val="single"/>
      <sz val="12"/>
      <color theme="11"/>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u val="single"/>
      <sz val="12"/>
      <color theme="10"/>
      <name val="Times New Roman"/>
      <family val="2"/>
    </font>
    <font>
      <sz val="12"/>
      <color rgb="FF3F3F76"/>
      <name val="Times New Roman"/>
      <family val="2"/>
    </font>
    <font>
      <sz val="12"/>
      <color rgb="FFFA7D00"/>
      <name val="Times New Roman"/>
      <family val="2"/>
    </font>
    <font>
      <sz val="12"/>
      <color rgb="FF9C6500"/>
      <name val="Times New Roman"/>
      <family val="2"/>
    </font>
    <font>
      <b/>
      <sz val="12"/>
      <color rgb="FF3F3F3F"/>
      <name val="Times New Roman"/>
      <family val="2"/>
    </font>
    <font>
      <b/>
      <sz val="18"/>
      <color theme="3"/>
      <name val="Cambria"/>
      <family val="2"/>
    </font>
    <font>
      <b/>
      <sz val="12"/>
      <color theme="1"/>
      <name val="Times New Roman"/>
      <family val="2"/>
    </font>
    <font>
      <sz val="12"/>
      <color rgb="FFFF0000"/>
      <name val="Times New Roman"/>
      <family val="2"/>
    </font>
    <font>
      <sz val="10"/>
      <color theme="1"/>
      <name val="Times New Roman"/>
      <family val="1"/>
    </font>
    <font>
      <b/>
      <sz val="10"/>
      <color theme="1"/>
      <name val="Times New Roman"/>
      <family val="1"/>
    </font>
    <font>
      <sz val="11"/>
      <color theme="1"/>
      <name val="Times New Roman"/>
      <family val="1"/>
    </font>
    <font>
      <b/>
      <sz val="11"/>
      <color theme="1"/>
      <name val="Times New Roman"/>
      <family val="1"/>
    </font>
    <font>
      <sz val="11"/>
      <color rgb="FF000000"/>
      <name val="Times New Roman"/>
      <family val="1"/>
    </font>
    <font>
      <i/>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style="medium"/>
      <bottom style="medium"/>
    </border>
    <border>
      <left/>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top style="thin"/>
      <bottom style="thin"/>
    </border>
    <border>
      <left style="thin"/>
      <right style="thin"/>
      <top style="hair"/>
      <bottom style="hair"/>
    </border>
    <border>
      <left style="thin"/>
      <right style="thin"/>
      <top>
        <color indexed="63"/>
      </top>
      <bottom>
        <color indexed="63"/>
      </bottom>
    </border>
    <border>
      <left/>
      <right/>
      <top/>
      <bottom style="thin"/>
    </border>
  </borders>
  <cellStyleXfs count="202">
    <xf numFmtId="0" fontId="0" fillId="0" borderId="0">
      <alignment/>
      <protection/>
    </xf>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7"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6" fillId="0" borderId="3" applyNumberFormat="0" applyAlignment="0" applyProtection="0"/>
    <xf numFmtId="0" fontId="6" fillId="0" borderId="4">
      <alignment horizontal="left" vertical="center"/>
      <protection/>
    </xf>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8" applyNumberFormat="0" applyFill="0" applyAlignment="0" applyProtection="0"/>
    <xf numFmtId="0" fontId="59"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7"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7"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49" fillId="0" borderId="0">
      <alignment/>
      <protection/>
    </xf>
    <xf numFmtId="0" fontId="7" fillId="0" borderId="0">
      <alignment/>
      <protection/>
    </xf>
    <xf numFmtId="0" fontId="49"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9"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9" fillId="0" borderId="0">
      <alignment/>
      <protection/>
    </xf>
    <xf numFmtId="0" fontId="49" fillId="0" borderId="0">
      <alignment/>
      <protection/>
    </xf>
    <xf numFmtId="0" fontId="1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9" applyNumberFormat="0" applyFont="0" applyAlignment="0" applyProtection="0"/>
    <xf numFmtId="0" fontId="60" fillId="27" borderId="10"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11" applyNumberFormat="0" applyFill="0" applyAlignment="0" applyProtection="0"/>
    <xf numFmtId="0" fontId="63" fillId="0" borderId="0" applyNumberFormat="0" applyFill="0" applyBorder="0" applyAlignment="0" applyProtection="0"/>
  </cellStyleXfs>
  <cellXfs count="267">
    <xf numFmtId="0" fontId="0" fillId="0" borderId="0" xfId="0" applyAlignment="1">
      <alignment/>
    </xf>
    <xf numFmtId="0" fontId="4" fillId="0" borderId="12" xfId="0" applyFont="1" applyFill="1" applyBorder="1" applyAlignment="1">
      <alignment horizontal="left" vertical="center" wrapText="1"/>
    </xf>
    <xf numFmtId="0" fontId="3" fillId="0" borderId="12" xfId="0" applyFont="1" applyFill="1" applyBorder="1" applyAlignment="1">
      <alignment horizontal="center" vertical="center" wrapText="1"/>
    </xf>
    <xf numFmtId="0" fontId="3" fillId="0" borderId="12" xfId="0" applyFont="1" applyFill="1" applyBorder="1" applyAlignment="1">
      <alignment horizontal="left" vertical="center" wrapText="1"/>
    </xf>
    <xf numFmtId="0" fontId="4" fillId="0" borderId="0" xfId="73" applyFont="1" applyFill="1" applyAlignment="1">
      <alignment vertical="center"/>
      <protection/>
    </xf>
    <xf numFmtId="0" fontId="11" fillId="0" borderId="0" xfId="73" applyFont="1" applyFill="1" applyBorder="1" applyAlignment="1">
      <alignment horizontal="center" vertical="center" wrapText="1"/>
      <protection/>
    </xf>
    <xf numFmtId="0" fontId="3" fillId="0" borderId="12" xfId="73" applyFont="1" applyFill="1" applyBorder="1" applyAlignment="1">
      <alignment horizontal="center" vertical="center" wrapText="1"/>
      <protection/>
    </xf>
    <xf numFmtId="172" fontId="11" fillId="0" borderId="12" xfId="73" applyNumberFormat="1" applyFont="1" applyFill="1" applyBorder="1" applyAlignment="1">
      <alignment horizontal="center" vertical="center" wrapText="1"/>
      <protection/>
    </xf>
    <xf numFmtId="1" fontId="4" fillId="0" borderId="0" xfId="73" applyNumberFormat="1" applyFont="1" applyFill="1" applyBorder="1" applyAlignment="1">
      <alignment horizontal="center" vertical="center"/>
      <protection/>
    </xf>
    <xf numFmtId="0" fontId="4" fillId="0" borderId="0" xfId="73" applyFont="1" applyFill="1" applyBorder="1" applyAlignment="1">
      <alignment horizontal="left" vertical="center" wrapText="1"/>
      <protection/>
    </xf>
    <xf numFmtId="4" fontId="4" fillId="0" borderId="0" xfId="73" applyNumberFormat="1" applyFont="1" applyFill="1" applyBorder="1" applyAlignment="1">
      <alignment horizontal="center" vertical="center"/>
      <protection/>
    </xf>
    <xf numFmtId="0" fontId="4" fillId="0" borderId="0" xfId="73" applyFont="1" applyFill="1" applyBorder="1" applyAlignment="1">
      <alignment horizontal="center" vertical="center"/>
      <protection/>
    </xf>
    <xf numFmtId="0" fontId="4" fillId="0" borderId="0" xfId="73" applyFont="1" applyFill="1" applyBorder="1" applyAlignment="1">
      <alignment vertical="center"/>
      <protection/>
    </xf>
    <xf numFmtId="1" fontId="3" fillId="0" borderId="0" xfId="73" applyNumberFormat="1" applyFont="1" applyFill="1" applyBorder="1" applyAlignment="1">
      <alignment horizontal="center" vertical="center"/>
      <protection/>
    </xf>
    <xf numFmtId="0" fontId="3" fillId="0" borderId="0" xfId="73" applyFont="1" applyFill="1" applyAlignment="1">
      <alignment vertical="center"/>
      <protection/>
    </xf>
    <xf numFmtId="1" fontId="3" fillId="0" borderId="0" xfId="73" applyNumberFormat="1" applyFont="1" applyFill="1" applyAlignment="1">
      <alignment vertical="center"/>
      <protection/>
    </xf>
    <xf numFmtId="2" fontId="3" fillId="0" borderId="0" xfId="73" applyNumberFormat="1" applyFont="1" applyFill="1" applyAlignment="1">
      <alignment horizontal="center" vertical="center"/>
      <protection/>
    </xf>
    <xf numFmtId="1" fontId="4" fillId="0" borderId="0" xfId="73" applyNumberFormat="1" applyFont="1" applyFill="1" applyAlignment="1">
      <alignment vertical="center"/>
      <protection/>
    </xf>
    <xf numFmtId="2" fontId="4" fillId="0" borderId="0" xfId="73" applyNumberFormat="1" applyFont="1" applyFill="1" applyAlignment="1">
      <alignment vertical="center"/>
      <protection/>
    </xf>
    <xf numFmtId="0" fontId="3" fillId="0" borderId="0" xfId="73" applyFont="1" applyFill="1" applyAlignment="1">
      <alignment horizontal="center" vertical="center"/>
      <protection/>
    </xf>
    <xf numFmtId="0" fontId="3" fillId="0" borderId="0" xfId="73" applyFont="1" applyFill="1" applyBorder="1" applyAlignment="1">
      <alignment horizontal="center" vertical="center"/>
      <protection/>
    </xf>
    <xf numFmtId="4" fontId="3" fillId="0" borderId="0" xfId="73" applyNumberFormat="1" applyFont="1" applyFill="1" applyBorder="1" applyAlignment="1">
      <alignment horizontal="center" vertical="center"/>
      <protection/>
    </xf>
    <xf numFmtId="4" fontId="4" fillId="0" borderId="0" xfId="73" applyNumberFormat="1" applyFont="1" applyFill="1" applyBorder="1" applyAlignment="1">
      <alignment horizontal="center" vertical="center" wrapText="1"/>
      <protection/>
    </xf>
    <xf numFmtId="0" fontId="4" fillId="0" borderId="0" xfId="73" applyFont="1" applyFill="1" applyBorder="1" applyAlignment="1">
      <alignment vertical="center" wrapText="1"/>
      <protection/>
    </xf>
    <xf numFmtId="0" fontId="4" fillId="0" borderId="0" xfId="73" applyFont="1" applyFill="1" applyBorder="1" applyAlignment="1">
      <alignment horizontal="center" vertical="center" wrapText="1"/>
      <protection/>
    </xf>
    <xf numFmtId="4" fontId="3" fillId="0" borderId="0" xfId="73" applyNumberFormat="1" applyFont="1" applyFill="1" applyBorder="1" applyAlignment="1">
      <alignment vertical="center"/>
      <protection/>
    </xf>
    <xf numFmtId="0" fontId="4" fillId="0" borderId="0" xfId="73" applyFont="1" applyFill="1" applyBorder="1" applyAlignment="1">
      <alignment horizontal="left" vertical="center"/>
      <protection/>
    </xf>
    <xf numFmtId="0" fontId="4" fillId="0" borderId="0" xfId="73" applyFont="1" applyFill="1" applyAlignment="1">
      <alignment horizontal="left" vertical="center"/>
      <protection/>
    </xf>
    <xf numFmtId="0" fontId="4" fillId="0" borderId="0" xfId="73" applyFont="1" applyFill="1" applyAlignment="1">
      <alignment horizontal="center" vertical="center"/>
      <protection/>
    </xf>
    <xf numFmtId="0" fontId="3" fillId="0" borderId="12" xfId="164" applyFont="1" applyFill="1" applyBorder="1" applyAlignment="1">
      <alignment horizontal="center" vertical="center" wrapText="1"/>
      <protection/>
    </xf>
    <xf numFmtId="172" fontId="4" fillId="0" borderId="12" xfId="164" applyNumberFormat="1" applyFont="1" applyFill="1" applyBorder="1" applyAlignment="1">
      <alignment horizontal="center" vertical="center" wrapText="1"/>
      <protection/>
    </xf>
    <xf numFmtId="0" fontId="10" fillId="0" borderId="0" xfId="0" applyFont="1" applyAlignment="1">
      <alignment/>
    </xf>
    <xf numFmtId="2" fontId="3" fillId="0" borderId="0" xfId="73" applyNumberFormat="1" applyFont="1" applyFill="1" applyAlignment="1">
      <alignment vertical="center"/>
      <protection/>
    </xf>
    <xf numFmtId="0" fontId="0" fillId="0" borderId="0" xfId="0" applyFont="1" applyAlignment="1">
      <alignment/>
    </xf>
    <xf numFmtId="0" fontId="10" fillId="0" borderId="0" xfId="73" applyFont="1" applyFill="1" applyAlignment="1">
      <alignment vertical="center"/>
      <protection/>
    </xf>
    <xf numFmtId="172" fontId="4" fillId="0" borderId="13" xfId="164" applyNumberFormat="1" applyFont="1" applyFill="1" applyBorder="1" applyAlignment="1">
      <alignment horizontal="center" vertical="center" wrapText="1"/>
      <protection/>
    </xf>
    <xf numFmtId="172" fontId="4" fillId="0" borderId="13" xfId="164" applyNumberFormat="1" applyFont="1" applyFill="1" applyBorder="1" applyAlignment="1">
      <alignment horizontal="center" vertical="center" wrapText="1"/>
      <protection/>
    </xf>
    <xf numFmtId="0" fontId="10" fillId="0" borderId="0" xfId="0" applyNumberFormat="1" applyFont="1" applyAlignment="1">
      <alignment/>
    </xf>
    <xf numFmtId="0" fontId="3" fillId="0" borderId="12" xfId="0" applyFont="1" applyFill="1" applyBorder="1" applyAlignment="1">
      <alignment horizontal="left" vertical="center"/>
    </xf>
    <xf numFmtId="0" fontId="10" fillId="0" borderId="0" xfId="0" applyFont="1" applyFill="1" applyAlignment="1">
      <alignment/>
    </xf>
    <xf numFmtId="0" fontId="0" fillId="0" borderId="0" xfId="0" applyFill="1" applyAlignment="1">
      <alignment/>
    </xf>
    <xf numFmtId="172" fontId="64" fillId="0" borderId="12" xfId="164" applyNumberFormat="1" applyFont="1" applyFill="1" applyBorder="1" applyAlignment="1">
      <alignment horizontal="center" vertical="center" wrapText="1"/>
      <protection/>
    </xf>
    <xf numFmtId="0" fontId="64" fillId="0" borderId="0" xfId="73" applyFont="1" applyFill="1" applyAlignment="1">
      <alignment horizontal="center" vertical="center"/>
      <protection/>
    </xf>
    <xf numFmtId="0" fontId="64" fillId="0" borderId="0" xfId="73" applyFont="1" applyFill="1" applyAlignment="1">
      <alignment horizontal="left" vertical="center"/>
      <protection/>
    </xf>
    <xf numFmtId="4" fontId="0" fillId="0" borderId="0" xfId="0" applyNumberFormat="1" applyAlignment="1">
      <alignment/>
    </xf>
    <xf numFmtId="0" fontId="65" fillId="0" borderId="12" xfId="164" applyFont="1" applyFill="1" applyBorder="1" applyAlignment="1">
      <alignment horizontal="center" vertical="center" wrapText="1"/>
      <protection/>
    </xf>
    <xf numFmtId="4" fontId="4" fillId="0" borderId="12" xfId="0" applyNumberFormat="1" applyFont="1" applyFill="1" applyBorder="1" applyAlignment="1">
      <alignment vertical="center" wrapText="1"/>
    </xf>
    <xf numFmtId="4" fontId="3" fillId="0" borderId="12" xfId="0" applyNumberFormat="1" applyFont="1" applyFill="1" applyBorder="1" applyAlignment="1">
      <alignment horizontal="right" vertical="center" wrapText="1"/>
    </xf>
    <xf numFmtId="0" fontId="10" fillId="0" borderId="0" xfId="0" applyFont="1" applyAlignment="1">
      <alignment vertical="center"/>
    </xf>
    <xf numFmtId="4" fontId="3" fillId="0" borderId="12" xfId="0" applyNumberFormat="1" applyFont="1" applyFill="1" applyBorder="1" applyAlignment="1">
      <alignment horizontal="center" vertical="center" wrapText="1"/>
    </xf>
    <xf numFmtId="4" fontId="4" fillId="0" borderId="12" xfId="0" applyNumberFormat="1" applyFont="1" applyFill="1" applyBorder="1" applyAlignment="1">
      <alignment horizontal="center" vertical="center" wrapText="1"/>
    </xf>
    <xf numFmtId="2" fontId="0" fillId="0" borderId="0" xfId="0" applyNumberFormat="1" applyAlignment="1">
      <alignment/>
    </xf>
    <xf numFmtId="0" fontId="3" fillId="0" borderId="0" xfId="0" applyFont="1" applyAlignment="1">
      <alignment vertical="center"/>
    </xf>
    <xf numFmtId="0" fontId="14" fillId="0" borderId="12" xfId="0" applyFont="1" applyFill="1" applyBorder="1" applyAlignment="1">
      <alignment horizontal="center" vertical="center"/>
    </xf>
    <xf numFmtId="0" fontId="14" fillId="0" borderId="12" xfId="0" applyFont="1" applyFill="1" applyBorder="1" applyAlignment="1">
      <alignment horizontal="left" vertical="center" wrapText="1"/>
    </xf>
    <xf numFmtId="2" fontId="14" fillId="0" borderId="12" xfId="0" applyNumberFormat="1" applyFont="1" applyFill="1" applyBorder="1" applyAlignment="1">
      <alignment horizontal="right" vertical="center"/>
    </xf>
    <xf numFmtId="0" fontId="14" fillId="0" borderId="12" xfId="0" applyFont="1" applyFill="1" applyBorder="1" applyAlignment="1">
      <alignment horizontal="center" vertical="center" wrapText="1"/>
    </xf>
    <xf numFmtId="0" fontId="15" fillId="0" borderId="12" xfId="0" applyFont="1" applyFill="1" applyBorder="1" applyAlignment="1">
      <alignment vertical="center"/>
    </xf>
    <xf numFmtId="0" fontId="66" fillId="0" borderId="0" xfId="0" applyFont="1" applyAlignment="1">
      <alignment/>
    </xf>
    <xf numFmtId="0" fontId="14" fillId="0" borderId="12" xfId="0" applyFont="1" applyFill="1" applyBorder="1" applyAlignment="1">
      <alignment vertical="center"/>
    </xf>
    <xf numFmtId="0" fontId="14" fillId="0" borderId="12" xfId="0" applyFont="1" applyFill="1" applyBorder="1" applyAlignment="1">
      <alignment horizontal="center"/>
    </xf>
    <xf numFmtId="1" fontId="14" fillId="0" borderId="12" xfId="0" applyNumberFormat="1" applyFont="1" applyFill="1" applyBorder="1" applyAlignment="1">
      <alignment horizontal="center" vertical="center"/>
    </xf>
    <xf numFmtId="0" fontId="3" fillId="0" borderId="12" xfId="0" applyFont="1" applyFill="1" applyBorder="1" applyAlignment="1">
      <alignment horizontal="center" vertical="center"/>
    </xf>
    <xf numFmtId="1" fontId="14" fillId="0" borderId="12" xfId="73" applyNumberFormat="1" applyFont="1" applyFill="1" applyBorder="1" applyAlignment="1">
      <alignment horizontal="center" vertical="center"/>
      <protection/>
    </xf>
    <xf numFmtId="0" fontId="14" fillId="0" borderId="12" xfId="73" applyFont="1" applyFill="1" applyBorder="1" applyAlignment="1">
      <alignment horizontal="center" vertical="center"/>
      <protection/>
    </xf>
    <xf numFmtId="3" fontId="14" fillId="0" borderId="12" xfId="42" applyNumberFormat="1" applyFont="1" applyFill="1" applyBorder="1" applyAlignment="1">
      <alignment horizontal="center" vertical="center" wrapText="1"/>
    </xf>
    <xf numFmtId="4" fontId="14" fillId="0" borderId="12" xfId="42" applyNumberFormat="1" applyFont="1" applyFill="1" applyBorder="1" applyAlignment="1">
      <alignment horizontal="right" vertical="center" wrapText="1"/>
    </xf>
    <xf numFmtId="1" fontId="14" fillId="0" borderId="12" xfId="73" applyNumberFormat="1" applyFont="1" applyFill="1" applyBorder="1" applyAlignment="1">
      <alignment horizontal="center" vertical="center" wrapText="1"/>
      <protection/>
    </xf>
    <xf numFmtId="0" fontId="15" fillId="0" borderId="12" xfId="73" applyFont="1" applyFill="1" applyBorder="1" applyAlignment="1">
      <alignment horizontal="center" vertical="center" wrapText="1"/>
      <protection/>
    </xf>
    <xf numFmtId="0" fontId="15" fillId="0" borderId="12" xfId="73" applyFont="1" applyFill="1" applyBorder="1" applyAlignment="1">
      <alignment horizontal="left" vertical="center" wrapText="1" indent="3"/>
      <protection/>
    </xf>
    <xf numFmtId="3" fontId="15" fillId="0" borderId="12" xfId="42" applyNumberFormat="1" applyFont="1" applyFill="1" applyBorder="1" applyAlignment="1">
      <alignment horizontal="center" vertical="center" wrapText="1"/>
    </xf>
    <xf numFmtId="4" fontId="15" fillId="0" borderId="12" xfId="42" applyNumberFormat="1" applyFont="1" applyFill="1" applyBorder="1" applyAlignment="1">
      <alignment horizontal="right" vertical="center" wrapText="1"/>
    </xf>
    <xf numFmtId="1" fontId="15" fillId="0" borderId="12" xfId="73" applyNumberFormat="1" applyFont="1" applyFill="1" applyBorder="1" applyAlignment="1">
      <alignment horizontal="center" vertical="center" wrapText="1"/>
      <protection/>
    </xf>
    <xf numFmtId="0" fontId="67" fillId="0" borderId="12" xfId="108" applyFont="1" applyFill="1" applyBorder="1" applyAlignment="1">
      <alignment horizontal="center" vertical="center" wrapText="1"/>
      <protection/>
    </xf>
    <xf numFmtId="0" fontId="67" fillId="0" borderId="12" xfId="108" applyFont="1" applyFill="1" applyBorder="1" applyAlignment="1">
      <alignment horizontal="left" vertical="center" wrapText="1"/>
      <protection/>
    </xf>
    <xf numFmtId="4" fontId="67" fillId="0" borderId="12" xfId="87" applyNumberFormat="1" applyFont="1" applyFill="1" applyBorder="1" applyAlignment="1">
      <alignment horizontal="right" vertical="center" wrapText="1"/>
      <protection/>
    </xf>
    <xf numFmtId="4" fontId="67" fillId="0" borderId="12" xfId="87" applyNumberFormat="1" applyFont="1" applyFill="1" applyBorder="1" applyAlignment="1">
      <alignment horizontal="center" vertical="center" wrapText="1"/>
      <protection/>
    </xf>
    <xf numFmtId="173" fontId="67" fillId="0" borderId="12" xfId="87" applyNumberFormat="1" applyFont="1" applyFill="1" applyBorder="1" applyAlignment="1">
      <alignment horizontal="center" vertical="center" wrapText="1"/>
      <protection/>
    </xf>
    <xf numFmtId="0" fontId="66" fillId="0" borderId="12" xfId="108" applyFont="1" applyFill="1" applyBorder="1" applyAlignment="1">
      <alignment horizontal="center" vertical="center" wrapText="1"/>
      <protection/>
    </xf>
    <xf numFmtId="0" fontId="66" fillId="0" borderId="12" xfId="108" applyFont="1" applyFill="1" applyBorder="1" applyAlignment="1">
      <alignment horizontal="center" vertical="center"/>
      <protection/>
    </xf>
    <xf numFmtId="4" fontId="66" fillId="0" borderId="12" xfId="87" applyNumberFormat="1" applyFont="1" applyFill="1" applyBorder="1" applyAlignment="1">
      <alignment horizontal="right" vertical="center" wrapText="1"/>
      <protection/>
    </xf>
    <xf numFmtId="4" fontId="66" fillId="0" borderId="12" xfId="124" applyNumberFormat="1" applyFont="1" applyFill="1" applyBorder="1" applyAlignment="1">
      <alignment horizontal="right" vertical="center" wrapText="1"/>
      <protection/>
    </xf>
    <xf numFmtId="4" fontId="66" fillId="0" borderId="12" xfId="101" applyNumberFormat="1" applyFont="1" applyFill="1" applyBorder="1" applyAlignment="1">
      <alignment horizontal="center" vertical="center" wrapText="1"/>
      <protection/>
    </xf>
    <xf numFmtId="173" fontId="66" fillId="0" borderId="12" xfId="124" applyNumberFormat="1" applyFont="1" applyFill="1" applyBorder="1" applyAlignment="1">
      <alignment horizontal="left" vertical="center" wrapText="1"/>
      <protection/>
    </xf>
    <xf numFmtId="172" fontId="67" fillId="0" borderId="12" xfId="0" applyNumberFormat="1" applyFont="1" applyFill="1" applyBorder="1" applyAlignment="1">
      <alignment horizontal="center" vertical="center" wrapText="1"/>
    </xf>
    <xf numFmtId="0" fontId="67" fillId="0" borderId="12" xfId="0" applyFont="1" applyFill="1" applyBorder="1" applyAlignment="1">
      <alignment horizontal="center" vertical="center" wrapText="1"/>
    </xf>
    <xf numFmtId="4" fontId="67" fillId="0" borderId="12" xfId="0" applyNumberFormat="1" applyFont="1" applyFill="1" applyBorder="1" applyAlignment="1">
      <alignment horizontal="right" vertical="center" wrapText="1"/>
    </xf>
    <xf numFmtId="2" fontId="67" fillId="0" borderId="12" xfId="0" applyNumberFormat="1" applyFont="1" applyFill="1" applyBorder="1" applyAlignment="1">
      <alignment horizontal="center" vertical="center" wrapText="1"/>
    </xf>
    <xf numFmtId="0" fontId="66" fillId="0" borderId="12" xfId="0" applyFont="1" applyFill="1" applyBorder="1" applyAlignment="1">
      <alignment vertical="center" wrapText="1"/>
    </xf>
    <xf numFmtId="0" fontId="15" fillId="0" borderId="12" xfId="0" applyFont="1" applyFill="1" applyBorder="1" applyAlignment="1">
      <alignment horizontal="center" vertical="center" wrapText="1"/>
    </xf>
    <xf numFmtId="0" fontId="14" fillId="0" borderId="12" xfId="111" applyFont="1" applyFill="1" applyBorder="1" applyAlignment="1">
      <alignment horizontal="center" vertical="center" wrapText="1"/>
      <protection/>
    </xf>
    <xf numFmtId="4" fontId="14" fillId="0" borderId="12" xfId="111" applyNumberFormat="1" applyFont="1" applyFill="1" applyBorder="1" applyAlignment="1">
      <alignment horizontal="right" vertical="center" wrapText="1"/>
      <protection/>
    </xf>
    <xf numFmtId="4" fontId="14" fillId="0" borderId="12" xfId="111" applyNumberFormat="1" applyFont="1" applyFill="1" applyBorder="1" applyAlignment="1">
      <alignment horizontal="center" vertical="center" wrapText="1"/>
      <protection/>
    </xf>
    <xf numFmtId="177" fontId="14" fillId="0" borderId="12" xfId="111" applyNumberFormat="1" applyFont="1" applyFill="1" applyBorder="1" applyAlignment="1">
      <alignment horizontal="center" vertical="center" wrapText="1"/>
      <protection/>
    </xf>
    <xf numFmtId="0" fontId="66" fillId="0" borderId="12" xfId="111" applyFont="1" applyFill="1" applyBorder="1" applyAlignment="1">
      <alignment horizontal="center" vertical="center" wrapText="1"/>
      <protection/>
    </xf>
    <xf numFmtId="2" fontId="66" fillId="0" borderId="12" xfId="111" applyNumberFormat="1" applyFont="1" applyFill="1" applyBorder="1" applyAlignment="1">
      <alignment horizontal="right" vertical="center" wrapText="1"/>
      <protection/>
    </xf>
    <xf numFmtId="4" fontId="15" fillId="0" borderId="12" xfId="111" applyNumberFormat="1" applyFont="1" applyFill="1" applyBorder="1" applyAlignment="1">
      <alignment horizontal="right" vertical="center" wrapText="1"/>
      <protection/>
    </xf>
    <xf numFmtId="177" fontId="15" fillId="0" borderId="12" xfId="111" applyNumberFormat="1" applyFont="1" applyFill="1" applyBorder="1" applyAlignment="1">
      <alignment horizontal="center" vertical="center" wrapText="1"/>
      <protection/>
    </xf>
    <xf numFmtId="0" fontId="66" fillId="0" borderId="12" xfId="0" applyFont="1" applyFill="1" applyBorder="1" applyAlignment="1">
      <alignment horizontal="left" vertical="center" wrapText="1"/>
    </xf>
    <xf numFmtId="1" fontId="14" fillId="0" borderId="14" xfId="111" applyNumberFormat="1" applyFont="1" applyFill="1" applyBorder="1" applyAlignment="1">
      <alignment horizontal="center" vertical="center"/>
      <protection/>
    </xf>
    <xf numFmtId="0" fontId="14" fillId="0" borderId="14" xfId="111" applyFont="1" applyFill="1" applyBorder="1" applyAlignment="1">
      <alignment horizontal="center" vertical="center"/>
      <protection/>
    </xf>
    <xf numFmtId="0" fontId="15" fillId="0" borderId="12" xfId="73" applyFont="1" applyFill="1" applyBorder="1" applyAlignment="1">
      <alignment horizontal="center" vertical="center"/>
      <protection/>
    </xf>
    <xf numFmtId="172" fontId="67" fillId="0" borderId="12" xfId="0" applyNumberFormat="1" applyFont="1" applyFill="1" applyBorder="1" applyAlignment="1">
      <alignment horizontal="center" vertical="center" wrapText="1"/>
    </xf>
    <xf numFmtId="0" fontId="67" fillId="0" borderId="12" xfId="0" applyFont="1" applyFill="1" applyBorder="1" applyAlignment="1">
      <alignment horizontal="center" vertical="center" wrapText="1"/>
    </xf>
    <xf numFmtId="4" fontId="67" fillId="0" borderId="12" xfId="0" applyNumberFormat="1" applyFont="1" applyFill="1" applyBorder="1" applyAlignment="1">
      <alignment horizontal="right" vertical="center" wrapText="1"/>
    </xf>
    <xf numFmtId="2" fontId="67" fillId="0" borderId="12" xfId="0" applyNumberFormat="1" applyFont="1" applyFill="1" applyBorder="1" applyAlignment="1">
      <alignment horizontal="center" vertical="center" wrapText="1"/>
    </xf>
    <xf numFmtId="0" fontId="66" fillId="0" borderId="12" xfId="0" applyFont="1" applyFill="1" applyBorder="1" applyAlignment="1">
      <alignment vertical="center" wrapText="1"/>
    </xf>
    <xf numFmtId="0" fontId="14" fillId="0" borderId="12" xfId="0" applyFont="1" applyFill="1" applyBorder="1" applyAlignment="1">
      <alignment horizontal="left" vertical="center"/>
    </xf>
    <xf numFmtId="0" fontId="15" fillId="0" borderId="12" xfId="0" applyFont="1" applyFill="1" applyBorder="1" applyAlignment="1">
      <alignment horizontal="left" vertical="center" wrapText="1"/>
    </xf>
    <xf numFmtId="0" fontId="14" fillId="0" borderId="12" xfId="96" applyFont="1" applyFill="1" applyBorder="1" applyAlignment="1">
      <alignment horizontal="center" vertical="center" wrapText="1"/>
      <protection/>
    </xf>
    <xf numFmtId="2" fontId="14" fillId="0" borderId="12" xfId="0" applyNumberFormat="1" applyFont="1" applyFill="1" applyBorder="1" applyAlignment="1">
      <alignment horizontal="center" vertical="center" wrapText="1"/>
    </xf>
    <xf numFmtId="172" fontId="15" fillId="0" borderId="12" xfId="0" applyNumberFormat="1" applyFont="1" applyFill="1" applyBorder="1" applyAlignment="1">
      <alignment horizontal="center" vertical="center" wrapText="1"/>
    </xf>
    <xf numFmtId="2" fontId="15" fillId="0" borderId="12" xfId="0" applyNumberFormat="1" applyFont="1" applyFill="1" applyBorder="1" applyAlignment="1">
      <alignment horizontal="center" vertical="center" wrapText="1"/>
    </xf>
    <xf numFmtId="2" fontId="14" fillId="0" borderId="12" xfId="73" applyNumberFormat="1" applyFont="1" applyFill="1" applyBorder="1" applyAlignment="1">
      <alignment horizontal="center" vertical="center" wrapText="1"/>
      <protection/>
    </xf>
    <xf numFmtId="0" fontId="14" fillId="0" borderId="12" xfId="0" applyFont="1" applyBorder="1" applyAlignment="1">
      <alignment horizontal="left" vertical="center" wrapText="1"/>
    </xf>
    <xf numFmtId="172" fontId="14" fillId="0" borderId="12" xfId="0" applyNumberFormat="1" applyFont="1" applyFill="1" applyBorder="1" applyAlignment="1">
      <alignment horizontal="center" vertical="center" wrapText="1"/>
    </xf>
    <xf numFmtId="2" fontId="15" fillId="0" borderId="12" xfId="0" applyNumberFormat="1" applyFont="1" applyFill="1" applyBorder="1" applyAlignment="1">
      <alignment horizontal="right" vertical="center"/>
    </xf>
    <xf numFmtId="4" fontId="17" fillId="0" borderId="12" xfId="0" applyNumberFormat="1" applyFont="1" applyFill="1" applyBorder="1" applyAlignment="1">
      <alignment horizontal="center" vertical="center" wrapText="1"/>
    </xf>
    <xf numFmtId="0" fontId="4" fillId="0" borderId="0" xfId="160" applyFont="1" applyFill="1" applyAlignment="1">
      <alignment vertical="center" wrapText="1"/>
      <protection/>
    </xf>
    <xf numFmtId="0" fontId="4" fillId="0" borderId="12" xfId="108" applyFont="1" applyFill="1" applyBorder="1" applyAlignment="1">
      <alignment horizontal="center" vertical="center" wrapText="1"/>
      <protection/>
    </xf>
    <xf numFmtId="0" fontId="4" fillId="0" borderId="12" xfId="108" applyFont="1" applyFill="1" applyBorder="1" applyAlignment="1">
      <alignment horizontal="left" vertical="center" wrapText="1"/>
      <protection/>
    </xf>
    <xf numFmtId="2" fontId="4" fillId="0" borderId="12" xfId="108" applyNumberFormat="1" applyFont="1" applyFill="1" applyBorder="1" applyAlignment="1">
      <alignment horizontal="right" vertical="center" wrapText="1"/>
      <protection/>
    </xf>
    <xf numFmtId="2" fontId="16" fillId="0" borderId="12" xfId="92" applyNumberFormat="1" applyFont="1" applyFill="1" applyBorder="1" applyAlignment="1">
      <alignment horizontal="left" vertical="center" wrapText="1"/>
      <protection/>
    </xf>
    <xf numFmtId="3" fontId="4" fillId="0" borderId="12" xfId="121" applyNumberFormat="1" applyFont="1" applyFill="1" applyBorder="1" applyAlignment="1">
      <alignment horizontal="center" vertical="center"/>
      <protection/>
    </xf>
    <xf numFmtId="0" fontId="4" fillId="0" borderId="12" xfId="121" applyFont="1" applyFill="1" applyBorder="1" applyAlignment="1">
      <alignment horizontal="center" vertical="center" wrapText="1"/>
      <protection/>
    </xf>
    <xf numFmtId="2" fontId="4" fillId="0" borderId="12" xfId="92" applyNumberFormat="1" applyFont="1" applyFill="1" applyBorder="1" applyAlignment="1">
      <alignment horizontal="left" vertical="center" wrapText="1"/>
      <protection/>
    </xf>
    <xf numFmtId="172" fontId="4" fillId="0" borderId="12" xfId="0" applyNumberFormat="1" applyFont="1" applyFill="1" applyBorder="1" applyAlignment="1">
      <alignment horizontal="left" vertical="center" wrapText="1"/>
    </xf>
    <xf numFmtId="0" fontId="4" fillId="0" borderId="12" xfId="76" applyFont="1" applyFill="1" applyBorder="1" applyAlignment="1">
      <alignment horizontal="left" vertical="center" wrapText="1"/>
      <protection/>
    </xf>
    <xf numFmtId="0" fontId="4" fillId="0" borderId="12" xfId="76" applyFont="1" applyFill="1" applyBorder="1" applyAlignment="1">
      <alignment horizontal="center" vertical="center"/>
      <protection/>
    </xf>
    <xf numFmtId="0" fontId="15" fillId="0" borderId="0" xfId="73" applyFont="1" applyFill="1" applyAlignment="1">
      <alignment horizontal="center" vertical="center"/>
      <protection/>
    </xf>
    <xf numFmtId="0" fontId="14" fillId="0" borderId="12" xfId="164" applyFont="1" applyFill="1" applyBorder="1" applyAlignment="1">
      <alignment horizontal="center" vertical="center" wrapText="1"/>
      <protection/>
    </xf>
    <xf numFmtId="172" fontId="15" fillId="0" borderId="12" xfId="164" applyNumberFormat="1" applyFont="1" applyFill="1" applyBorder="1" applyAlignment="1">
      <alignment horizontal="center" vertical="center" wrapText="1"/>
      <protection/>
    </xf>
    <xf numFmtId="172" fontId="15" fillId="0" borderId="12" xfId="0" applyNumberFormat="1" applyFont="1" applyFill="1" applyBorder="1" applyAlignment="1">
      <alignment horizontal="left" vertical="center" wrapText="1"/>
    </xf>
    <xf numFmtId="0" fontId="15" fillId="0" borderId="12" xfId="76" applyFont="1" applyFill="1" applyBorder="1" applyAlignment="1">
      <alignment horizontal="center" vertical="center"/>
      <protection/>
    </xf>
    <xf numFmtId="0" fontId="15" fillId="0" borderId="12" xfId="76" applyFont="1" applyFill="1" applyBorder="1" applyAlignment="1">
      <alignment horizontal="left" vertical="center" wrapText="1"/>
      <protection/>
    </xf>
    <xf numFmtId="0" fontId="66" fillId="0" borderId="12" xfId="0" applyFont="1" applyFill="1" applyBorder="1" applyAlignment="1">
      <alignment wrapText="1"/>
    </xf>
    <xf numFmtId="0" fontId="14" fillId="0" borderId="12" xfId="0" applyFont="1" applyFill="1" applyBorder="1" applyAlignment="1">
      <alignment vertical="center" wrapText="1"/>
    </xf>
    <xf numFmtId="0" fontId="67" fillId="0" borderId="0" xfId="0" applyFont="1" applyAlignment="1">
      <alignment/>
    </xf>
    <xf numFmtId="0" fontId="15" fillId="0" borderId="0" xfId="73" applyFont="1" applyFill="1" applyAlignment="1">
      <alignment horizontal="left" vertical="center"/>
      <protection/>
    </xf>
    <xf numFmtId="0" fontId="4" fillId="0" borderId="12" xfId="118" applyFont="1" applyFill="1" applyBorder="1" applyAlignment="1">
      <alignment horizontal="center" vertical="center" wrapText="1"/>
      <protection/>
    </xf>
    <xf numFmtId="2" fontId="14" fillId="0" borderId="12" xfId="0" applyNumberFormat="1" applyFont="1" applyFill="1" applyBorder="1" applyAlignment="1">
      <alignment horizontal="right" vertical="center" wrapText="1"/>
    </xf>
    <xf numFmtId="2" fontId="15" fillId="0" borderId="12" xfId="120" applyNumberFormat="1" applyFont="1" applyFill="1" applyBorder="1" applyAlignment="1">
      <alignment horizontal="right" vertical="center" wrapText="1"/>
      <protection/>
    </xf>
    <xf numFmtId="2" fontId="15" fillId="0" borderId="12" xfId="0" applyNumberFormat="1" applyFont="1" applyFill="1" applyBorder="1" applyAlignment="1">
      <alignment horizontal="right" vertical="center" wrapText="1"/>
    </xf>
    <xf numFmtId="2" fontId="15" fillId="0" borderId="12" xfId="76" applyNumberFormat="1" applyFont="1" applyFill="1" applyBorder="1" applyAlignment="1">
      <alignment horizontal="right" vertical="center"/>
      <protection/>
    </xf>
    <xf numFmtId="2" fontId="4" fillId="0" borderId="12" xfId="120" applyNumberFormat="1" applyFont="1" applyFill="1" applyBorder="1" applyAlignment="1">
      <alignment horizontal="right" vertical="center" wrapText="1"/>
      <protection/>
    </xf>
    <xf numFmtId="2" fontId="4" fillId="0" borderId="12" xfId="76" applyNumberFormat="1" applyFont="1" applyFill="1" applyBorder="1" applyAlignment="1">
      <alignment horizontal="right" vertical="center"/>
      <protection/>
    </xf>
    <xf numFmtId="37" fontId="4" fillId="0" borderId="12" xfId="0" applyNumberFormat="1" applyFont="1" applyFill="1" applyBorder="1" applyAlignment="1">
      <alignment horizontal="center" vertical="center" wrapText="1"/>
    </xf>
    <xf numFmtId="37" fontId="4" fillId="0" borderId="12" xfId="0" applyNumberFormat="1" applyFont="1" applyFill="1" applyBorder="1" applyAlignment="1">
      <alignment horizontal="left" vertical="center" wrapText="1"/>
    </xf>
    <xf numFmtId="39" fontId="15" fillId="0" borderId="12" xfId="0" applyNumberFormat="1" applyFont="1" applyFill="1" applyBorder="1" applyAlignment="1">
      <alignment horizontal="right" vertical="center" wrapText="1"/>
    </xf>
    <xf numFmtId="0" fontId="15" fillId="0" borderId="12" xfId="108" applyFont="1" applyFill="1" applyBorder="1" applyAlignment="1">
      <alignment horizontal="left" vertical="center" wrapText="1"/>
      <protection/>
    </xf>
    <xf numFmtId="173" fontId="64" fillId="0" borderId="12" xfId="0" applyNumberFormat="1" applyFont="1" applyFill="1" applyBorder="1" applyAlignment="1">
      <alignment horizontal="right" vertical="center" wrapText="1"/>
    </xf>
    <xf numFmtId="4" fontId="65" fillId="0" borderId="12" xfId="73" applyNumberFormat="1" applyFont="1" applyFill="1" applyBorder="1" applyAlignment="1">
      <alignment horizontal="right" vertical="center" wrapText="1"/>
      <protection/>
    </xf>
    <xf numFmtId="0" fontId="64" fillId="0" borderId="12" xfId="0" applyFont="1" applyFill="1" applyBorder="1" applyAlignment="1">
      <alignment horizontal="center" vertical="center" wrapText="1"/>
    </xf>
    <xf numFmtId="172" fontId="64" fillId="0" borderId="12" xfId="108" applyNumberFormat="1" applyFont="1" applyFill="1" applyBorder="1" applyAlignment="1">
      <alignment horizontal="center" vertical="center"/>
      <protection/>
    </xf>
    <xf numFmtId="172" fontId="64" fillId="0" borderId="12" xfId="0" applyNumberFormat="1" applyFont="1" applyFill="1" applyBorder="1" applyAlignment="1">
      <alignment horizontal="center" vertical="center" wrapText="1"/>
    </xf>
    <xf numFmtId="0" fontId="64" fillId="0" borderId="12" xfId="0" applyFont="1" applyFill="1" applyBorder="1" applyAlignment="1">
      <alignment vertical="center" wrapText="1"/>
    </xf>
    <xf numFmtId="4" fontId="64" fillId="0" borderId="12" xfId="0" applyNumberFormat="1" applyFont="1" applyFill="1" applyBorder="1" applyAlignment="1">
      <alignment horizontal="right" vertical="center" wrapText="1"/>
    </xf>
    <xf numFmtId="4" fontId="64" fillId="0" borderId="12" xfId="0" applyNumberFormat="1" applyFont="1" applyFill="1" applyBorder="1" applyAlignment="1">
      <alignment horizontal="right" vertical="center"/>
    </xf>
    <xf numFmtId="4" fontId="65" fillId="0" borderId="12" xfId="0" applyNumberFormat="1" applyFont="1" applyFill="1" applyBorder="1" applyAlignment="1">
      <alignment horizontal="right" vertical="center" wrapText="1"/>
    </xf>
    <xf numFmtId="173" fontId="64" fillId="0" borderId="12" xfId="0" applyNumberFormat="1" applyFont="1" applyFill="1" applyBorder="1" applyAlignment="1">
      <alignment horizontal="center" vertical="center" wrapText="1"/>
    </xf>
    <xf numFmtId="0" fontId="67" fillId="0" borderId="12" xfId="0" applyFont="1" applyBorder="1" applyAlignment="1">
      <alignment horizontal="left" vertical="center" wrapText="1"/>
    </xf>
    <xf numFmtId="2" fontId="66" fillId="0" borderId="12" xfId="112" applyNumberFormat="1" applyFont="1" applyFill="1" applyBorder="1" applyAlignment="1">
      <alignment horizontal="center" vertical="center" wrapText="1"/>
      <protection/>
    </xf>
    <xf numFmtId="0" fontId="0" fillId="0" borderId="0" xfId="0" applyAlignment="1">
      <alignment wrapText="1"/>
    </xf>
    <xf numFmtId="0" fontId="65" fillId="0" borderId="12" xfId="108" applyFont="1" applyBorder="1" applyAlignment="1">
      <alignment horizontal="center" vertical="center" wrapText="1"/>
      <protection/>
    </xf>
    <xf numFmtId="0" fontId="65" fillId="0" borderId="12" xfId="108" applyFont="1" applyBorder="1" applyAlignment="1">
      <alignment horizontal="left" vertical="center" wrapText="1"/>
      <protection/>
    </xf>
    <xf numFmtId="173" fontId="65" fillId="0" borderId="12" xfId="108" applyNumberFormat="1" applyFont="1" applyBorder="1" applyAlignment="1">
      <alignment horizontal="center" vertical="center" wrapText="1"/>
      <protection/>
    </xf>
    <xf numFmtId="172" fontId="19" fillId="0" borderId="12" xfId="108" applyNumberFormat="1" applyFont="1" applyBorder="1" applyAlignment="1">
      <alignment horizontal="center" vertical="center" wrapText="1"/>
      <protection/>
    </xf>
    <xf numFmtId="4" fontId="4" fillId="0" borderId="12" xfId="81" applyNumberFormat="1" applyFont="1" applyBorder="1" applyAlignment="1">
      <alignment horizontal="left" vertical="center" wrapText="1"/>
      <protection/>
    </xf>
    <xf numFmtId="0" fontId="4" fillId="0" borderId="12" xfId="0" applyFont="1" applyBorder="1" applyAlignment="1">
      <alignment horizontal="center" vertical="center" wrapText="1"/>
    </xf>
    <xf numFmtId="0" fontId="3" fillId="0" borderId="12" xfId="0" applyFont="1" applyBorder="1" applyAlignment="1">
      <alignment vertical="center" wrapText="1"/>
    </xf>
    <xf numFmtId="0" fontId="64" fillId="0" borderId="12" xfId="108" applyFont="1" applyBorder="1" applyAlignment="1">
      <alignment horizontal="center" vertical="center"/>
      <protection/>
    </xf>
    <xf numFmtId="172" fontId="64" fillId="0" borderId="12" xfId="111" applyNumberFormat="1" applyFont="1" applyBorder="1" applyAlignment="1">
      <alignment horizontal="left" vertical="center" wrapText="1"/>
      <protection/>
    </xf>
    <xf numFmtId="173" fontId="64" fillId="0" borderId="12" xfId="108" applyNumberFormat="1" applyFont="1" applyBorder="1" applyAlignment="1">
      <alignment horizontal="center" vertical="center" wrapText="1"/>
      <protection/>
    </xf>
    <xf numFmtId="2" fontId="3" fillId="0" borderId="12" xfId="0" applyNumberFormat="1" applyFont="1" applyBorder="1" applyAlignment="1">
      <alignment horizontal="right" vertical="center" wrapText="1"/>
    </xf>
    <xf numFmtId="0" fontId="4" fillId="0" borderId="12" xfId="0" applyFont="1" applyBorder="1" applyAlignment="1" quotePrefix="1">
      <alignment horizontal="left" vertical="center" wrapText="1"/>
    </xf>
    <xf numFmtId="0" fontId="4" fillId="0" borderId="12" xfId="0" applyFont="1" applyBorder="1" applyAlignment="1">
      <alignment horizontal="center" vertical="center" wrapText="1"/>
    </xf>
    <xf numFmtId="2" fontId="4" fillId="0" borderId="12" xfId="0" applyNumberFormat="1" applyFont="1" applyBorder="1" applyAlignment="1">
      <alignment horizontal="right" vertical="center"/>
    </xf>
    <xf numFmtId="0" fontId="3" fillId="0" borderId="12" xfId="0" applyFont="1" applyFill="1" applyBorder="1" applyAlignment="1">
      <alignment vertical="center" wrapText="1"/>
    </xf>
    <xf numFmtId="0" fontId="68" fillId="0" borderId="0" xfId="0" applyFont="1" applyAlignment="1">
      <alignment vertical="center" wrapText="1"/>
    </xf>
    <xf numFmtId="0" fontId="64" fillId="0" borderId="12" xfId="108" applyFont="1" applyBorder="1" applyAlignment="1">
      <alignment horizontal="left" vertical="center" wrapText="1"/>
      <protection/>
    </xf>
    <xf numFmtId="0" fontId="3" fillId="0" borderId="12" xfId="108" applyFont="1" applyBorder="1" applyAlignment="1">
      <alignment horizontal="center" vertical="center" wrapText="1"/>
      <protection/>
    </xf>
    <xf numFmtId="2" fontId="3" fillId="0" borderId="12" xfId="113" applyNumberFormat="1" applyFont="1" applyBorder="1" applyAlignment="1">
      <alignment horizontal="left" vertical="center" wrapText="1"/>
      <protection/>
    </xf>
    <xf numFmtId="0" fontId="4" fillId="0" borderId="12" xfId="0" applyFont="1" applyBorder="1" applyAlignment="1">
      <alignment vertical="center" wrapText="1"/>
    </xf>
    <xf numFmtId="172" fontId="4" fillId="0" borderId="12" xfId="0" applyNumberFormat="1" applyFont="1" applyBorder="1" applyAlignment="1">
      <alignment horizontal="center" vertical="center" wrapText="1"/>
    </xf>
    <xf numFmtId="0" fontId="64" fillId="0" borderId="12" xfId="108" applyFont="1" applyBorder="1" applyAlignment="1" quotePrefix="1">
      <alignment horizontal="left" vertical="center" wrapText="1"/>
      <protection/>
    </xf>
    <xf numFmtId="173" fontId="65" fillId="0" borderId="12" xfId="108" applyNumberFormat="1" applyFont="1" applyBorder="1" applyAlignment="1">
      <alignment horizontal="right" vertical="center" wrapText="1"/>
      <protection/>
    </xf>
    <xf numFmtId="173" fontId="64" fillId="0" borderId="12" xfId="108" applyNumberFormat="1" applyFont="1" applyBorder="1" applyAlignment="1">
      <alignment horizontal="right" vertical="center" wrapText="1"/>
      <protection/>
    </xf>
    <xf numFmtId="2" fontId="64" fillId="0" borderId="12" xfId="124" applyNumberFormat="1" applyFont="1" applyBorder="1" applyAlignment="1">
      <alignment horizontal="right" vertical="center" wrapText="1"/>
      <protection/>
    </xf>
    <xf numFmtId="2" fontId="3" fillId="0" borderId="12" xfId="113" applyNumberFormat="1" applyFont="1" applyBorder="1" applyAlignment="1">
      <alignment horizontal="right" vertical="center" wrapText="1"/>
      <protection/>
    </xf>
    <xf numFmtId="172" fontId="64" fillId="0" borderId="12" xfId="108" applyNumberFormat="1" applyFont="1" applyFill="1" applyBorder="1" applyAlignment="1">
      <alignment horizontal="center" vertical="center" wrapText="1"/>
      <protection/>
    </xf>
    <xf numFmtId="172" fontId="64" fillId="0" borderId="12" xfId="108" applyNumberFormat="1" applyFont="1" applyFill="1" applyBorder="1" applyAlignment="1">
      <alignment horizontal="left" vertical="center" wrapText="1"/>
      <protection/>
    </xf>
    <xf numFmtId="4" fontId="64" fillId="0" borderId="12" xfId="73" applyNumberFormat="1" applyFont="1" applyFill="1" applyBorder="1" applyAlignment="1">
      <alignment horizontal="right" vertical="center" wrapText="1"/>
      <protection/>
    </xf>
    <xf numFmtId="0" fontId="64" fillId="0" borderId="12" xfId="108" applyFont="1" applyFill="1" applyBorder="1" applyAlignment="1">
      <alignment horizontal="center" vertical="center" wrapText="1"/>
      <protection/>
    </xf>
    <xf numFmtId="172" fontId="64" fillId="0" borderId="12" xfId="86" applyNumberFormat="1" applyFont="1" applyFill="1" applyBorder="1" applyAlignment="1">
      <alignment horizontal="center" vertical="center" wrapText="1"/>
      <protection/>
    </xf>
    <xf numFmtId="0" fontId="15" fillId="0" borderId="12" xfId="111" applyFont="1" applyFill="1" applyBorder="1" applyAlignment="1">
      <alignment horizontal="center" vertical="center" wrapText="1"/>
      <protection/>
    </xf>
    <xf numFmtId="0" fontId="66" fillId="0" borderId="12" xfId="0" applyFont="1" applyBorder="1" applyAlignment="1">
      <alignment horizontal="left" vertical="center" wrapText="1"/>
    </xf>
    <xf numFmtId="0" fontId="0" fillId="0" borderId="12" xfId="0" applyFont="1" applyBorder="1" applyAlignment="1">
      <alignment wrapText="1"/>
    </xf>
    <xf numFmtId="0" fontId="4" fillId="0" borderId="0" xfId="0" applyFont="1" applyAlignment="1">
      <alignment vertical="center"/>
    </xf>
    <xf numFmtId="0" fontId="0" fillId="0" borderId="12" xfId="0" applyBorder="1" applyAlignment="1">
      <alignment wrapText="1"/>
    </xf>
    <xf numFmtId="173" fontId="65" fillId="0" borderId="12" xfId="108" applyNumberFormat="1" applyFont="1" applyBorder="1" applyAlignment="1">
      <alignment vertical="center" wrapText="1"/>
      <protection/>
    </xf>
    <xf numFmtId="173" fontId="64" fillId="0" borderId="12" xfId="108" applyNumberFormat="1" applyFont="1" applyBorder="1" applyAlignment="1">
      <alignment vertical="center" wrapText="1"/>
      <protection/>
    </xf>
    <xf numFmtId="2" fontId="64" fillId="0" borderId="12" xfId="124" applyNumberFormat="1" applyFont="1" applyBorder="1" applyAlignment="1">
      <alignment vertical="center" wrapText="1"/>
      <protection/>
    </xf>
    <xf numFmtId="4" fontId="67" fillId="0" borderId="12" xfId="0" applyNumberFormat="1" applyFont="1" applyFill="1" applyBorder="1" applyAlignment="1">
      <alignment vertical="center" wrapText="1"/>
    </xf>
    <xf numFmtId="0" fontId="64" fillId="0" borderId="12" xfId="108" applyFont="1" applyBorder="1" applyAlignment="1">
      <alignment horizontal="center" vertical="center" wrapText="1"/>
      <protection/>
    </xf>
    <xf numFmtId="0" fontId="14" fillId="0" borderId="12" xfId="113" applyFont="1" applyFill="1" applyBorder="1" applyAlignment="1">
      <alignment horizontal="center" vertical="center" wrapText="1"/>
      <protection/>
    </xf>
    <xf numFmtId="43" fontId="14" fillId="0" borderId="15" xfId="0" applyNumberFormat="1" applyFont="1" applyFill="1" applyBorder="1" applyAlignment="1" applyProtection="1">
      <alignment horizontal="left" vertical="center" wrapText="1"/>
      <protection locked="0"/>
    </xf>
    <xf numFmtId="4" fontId="14" fillId="0" borderId="12" xfId="180" applyNumberFormat="1" applyFont="1" applyFill="1" applyBorder="1" applyAlignment="1">
      <alignment horizontal="right" vertical="center" wrapText="1"/>
      <protection/>
    </xf>
    <xf numFmtId="4" fontId="14" fillId="0" borderId="12" xfId="134" applyNumberFormat="1" applyFont="1" applyFill="1" applyBorder="1" applyAlignment="1">
      <alignment horizontal="right" vertical="center" wrapText="1"/>
      <protection/>
    </xf>
    <xf numFmtId="2" fontId="15" fillId="0" borderId="12" xfId="79" applyNumberFormat="1" applyFont="1" applyFill="1" applyBorder="1" applyAlignment="1">
      <alignment horizontal="right" vertical="center" wrapText="1"/>
      <protection/>
    </xf>
    <xf numFmtId="0" fontId="15" fillId="0" borderId="12" xfId="79" applyFont="1" applyFill="1" applyBorder="1" applyAlignment="1">
      <alignment horizontal="center" vertical="center" wrapText="1"/>
      <protection/>
    </xf>
    <xf numFmtId="0" fontId="15" fillId="0" borderId="12" xfId="113" applyFont="1" applyFill="1" applyBorder="1" applyAlignment="1">
      <alignment horizontal="center" vertical="center" wrapText="1"/>
      <protection/>
    </xf>
    <xf numFmtId="2" fontId="15" fillId="0" borderId="0" xfId="0" applyNumberFormat="1" applyFont="1" applyFill="1" applyAlignment="1">
      <alignment/>
    </xf>
    <xf numFmtId="0" fontId="15" fillId="0" borderId="0" xfId="0" applyFont="1" applyFill="1" applyAlignment="1">
      <alignment/>
    </xf>
    <xf numFmtId="0" fontId="66" fillId="0" borderId="12" xfId="0" applyFont="1" applyFill="1" applyBorder="1" applyAlignment="1">
      <alignment horizontal="center" vertical="center"/>
    </xf>
    <xf numFmtId="0" fontId="66" fillId="0" borderId="12" xfId="0" applyFont="1" applyFill="1" applyBorder="1" applyAlignment="1">
      <alignment horizontal="justify" vertical="center"/>
    </xf>
    <xf numFmtId="43" fontId="66" fillId="0" borderId="12" xfId="42" applyFont="1" applyFill="1" applyBorder="1" applyAlignment="1">
      <alignment horizontal="right" vertical="center"/>
    </xf>
    <xf numFmtId="43" fontId="66" fillId="0" borderId="12" xfId="42" applyFont="1" applyFill="1" applyBorder="1" applyAlignment="1">
      <alignment horizontal="center" vertical="center"/>
    </xf>
    <xf numFmtId="0" fontId="66" fillId="0" borderId="12" xfId="0" applyFont="1" applyFill="1" applyBorder="1" applyAlignment="1">
      <alignment vertical="center"/>
    </xf>
    <xf numFmtId="0" fontId="67" fillId="0" borderId="12" xfId="0" applyFont="1" applyFill="1" applyBorder="1" applyAlignment="1">
      <alignment horizontal="center" vertical="center"/>
    </xf>
    <xf numFmtId="0" fontId="67" fillId="0" borderId="16" xfId="0" applyFont="1" applyFill="1" applyBorder="1" applyAlignment="1">
      <alignment horizontal="justify" vertical="center"/>
    </xf>
    <xf numFmtId="43" fontId="67" fillId="0" borderId="12" xfId="42" applyFont="1" applyFill="1" applyBorder="1" applyAlignment="1">
      <alignment horizontal="right" vertical="center"/>
    </xf>
    <xf numFmtId="0" fontId="67" fillId="0" borderId="12" xfId="0" applyFont="1" applyFill="1" applyBorder="1" applyAlignment="1">
      <alignment vertical="center"/>
    </xf>
    <xf numFmtId="0" fontId="67" fillId="0" borderId="12" xfId="0" applyFont="1" applyFill="1" applyBorder="1" applyAlignment="1">
      <alignment vertical="center" wrapText="1"/>
    </xf>
    <xf numFmtId="2" fontId="66" fillId="0" borderId="12" xfId="42" applyNumberFormat="1" applyFont="1" applyFill="1" applyBorder="1" applyAlignment="1">
      <alignment vertical="center"/>
    </xf>
    <xf numFmtId="2" fontId="66" fillId="0" borderId="12" xfId="0" applyNumberFormat="1" applyFont="1" applyFill="1" applyBorder="1" applyAlignment="1">
      <alignment vertical="center"/>
    </xf>
    <xf numFmtId="0" fontId="15" fillId="0" borderId="12" xfId="0" applyFont="1" applyFill="1" applyBorder="1" applyAlignment="1">
      <alignment horizontal="center" vertical="center" wrapText="1"/>
    </xf>
    <xf numFmtId="49" fontId="66" fillId="0" borderId="12" xfId="0" applyNumberFormat="1" applyFont="1" applyFill="1" applyBorder="1" applyAlignment="1">
      <alignment horizontal="center" vertical="center" wrapText="1"/>
    </xf>
    <xf numFmtId="1" fontId="14" fillId="0" borderId="12" xfId="79" applyNumberFormat="1" applyFont="1" applyFill="1" applyBorder="1" applyAlignment="1">
      <alignment horizontal="center" vertical="center" wrapText="1"/>
      <protection/>
    </xf>
    <xf numFmtId="0" fontId="14" fillId="33" borderId="12" xfId="111" applyFont="1" applyFill="1" applyBorder="1" applyAlignment="1">
      <alignment horizontal="center" vertical="center" wrapText="1"/>
      <protection/>
    </xf>
    <xf numFmtId="2" fontId="14" fillId="0" borderId="12" xfId="194" applyNumberFormat="1" applyFont="1" applyFill="1" applyBorder="1" applyAlignment="1">
      <alignment horizontal="right" vertical="center" wrapText="1"/>
      <protection/>
    </xf>
    <xf numFmtId="2" fontId="15" fillId="0" borderId="12" xfId="194" applyNumberFormat="1" applyFont="1" applyFill="1" applyBorder="1" applyAlignment="1">
      <alignment horizontal="right" vertical="center" wrapText="1"/>
      <protection/>
    </xf>
    <xf numFmtId="0" fontId="15" fillId="0" borderId="12" xfId="152" applyFont="1" applyFill="1" applyBorder="1" applyAlignment="1">
      <alignment horizontal="center" vertical="center" wrapText="1"/>
      <protection/>
    </xf>
    <xf numFmtId="0" fontId="15" fillId="0" borderId="12" xfId="194" applyFont="1" applyFill="1" applyBorder="1" applyAlignment="1">
      <alignment horizontal="center" vertical="center" wrapText="1"/>
      <protection/>
    </xf>
    <xf numFmtId="43" fontId="66" fillId="0" borderId="12" xfId="42" applyFont="1" applyFill="1" applyBorder="1" applyAlignment="1">
      <alignment horizontal="center" vertical="center" wrapText="1"/>
    </xf>
    <xf numFmtId="49" fontId="3" fillId="0" borderId="12" xfId="73" applyNumberFormat="1" applyFont="1" applyFill="1" applyBorder="1" applyAlignment="1">
      <alignment horizontal="center" vertical="center"/>
      <protection/>
    </xf>
    <xf numFmtId="0" fontId="3" fillId="0" borderId="12" xfId="73" applyFont="1" applyFill="1" applyBorder="1" applyAlignment="1">
      <alignment horizontal="center" vertical="center" wrapText="1"/>
      <protection/>
    </xf>
    <xf numFmtId="49" fontId="8" fillId="0" borderId="0" xfId="73" applyNumberFormat="1" applyFont="1" applyFill="1" applyAlignment="1">
      <alignment horizontal="center" vertical="center"/>
      <protection/>
    </xf>
    <xf numFmtId="0" fontId="8" fillId="0" borderId="0" xfId="73" applyFont="1" applyFill="1" applyBorder="1" applyAlignment="1">
      <alignment horizontal="center" vertical="center" wrapText="1"/>
      <protection/>
    </xf>
    <xf numFmtId="0" fontId="8" fillId="0" borderId="0" xfId="73" applyFont="1" applyFill="1" applyAlignment="1">
      <alignment horizontal="center" vertical="center" wrapText="1"/>
      <protection/>
    </xf>
    <xf numFmtId="0" fontId="8" fillId="0" borderId="0" xfId="73" applyFont="1" applyFill="1" applyBorder="1" applyAlignment="1">
      <alignment horizontal="center" vertical="center" wrapText="1"/>
      <protection/>
    </xf>
    <xf numFmtId="0" fontId="9" fillId="0" borderId="0" xfId="73" applyFont="1" applyFill="1" applyBorder="1" applyAlignment="1">
      <alignment horizontal="center" vertical="center" wrapText="1"/>
      <protection/>
    </xf>
    <xf numFmtId="0" fontId="10" fillId="0" borderId="0" xfId="73" applyFont="1" applyFill="1" applyAlignment="1">
      <alignment horizontal="center" vertical="center"/>
      <protection/>
    </xf>
    <xf numFmtId="0" fontId="9" fillId="0" borderId="0" xfId="73" applyFont="1" applyFill="1" applyBorder="1" applyAlignment="1">
      <alignment horizontal="center" vertical="center"/>
      <protection/>
    </xf>
    <xf numFmtId="0" fontId="4" fillId="0" borderId="17" xfId="73" applyFont="1" applyFill="1" applyBorder="1" applyAlignment="1">
      <alignment horizontal="center" vertical="center"/>
      <protection/>
    </xf>
    <xf numFmtId="0" fontId="3" fillId="0" borderId="12" xfId="164" applyNumberFormat="1" applyFont="1" applyFill="1" applyBorder="1" applyAlignment="1">
      <alignment horizontal="center" vertical="center" wrapText="1"/>
      <protection/>
    </xf>
    <xf numFmtId="2" fontId="3" fillId="0" borderId="12" xfId="164" applyNumberFormat="1" applyFont="1" applyFill="1" applyBorder="1" applyAlignment="1">
      <alignment horizontal="center" vertical="center" wrapText="1"/>
      <protection/>
    </xf>
    <xf numFmtId="0" fontId="3" fillId="0" borderId="12" xfId="164" applyFont="1" applyFill="1" applyBorder="1" applyAlignment="1">
      <alignment horizontal="center" vertical="center" wrapText="1"/>
      <protection/>
    </xf>
    <xf numFmtId="2" fontId="3" fillId="0" borderId="12" xfId="195" applyNumberFormat="1" applyFont="1" applyFill="1" applyBorder="1" applyAlignment="1">
      <alignment horizontal="center" vertical="center" wrapText="1"/>
      <protection/>
    </xf>
    <xf numFmtId="0" fontId="65" fillId="0" borderId="12" xfId="164" applyFont="1" applyFill="1" applyBorder="1" applyAlignment="1">
      <alignment horizontal="center" vertical="center" wrapText="1"/>
      <protection/>
    </xf>
    <xf numFmtId="0" fontId="65" fillId="0" borderId="12" xfId="164" applyNumberFormat="1" applyFont="1" applyFill="1" applyBorder="1" applyAlignment="1">
      <alignment horizontal="center" vertical="center" wrapText="1"/>
      <protection/>
    </xf>
    <xf numFmtId="2" fontId="65" fillId="0" borderId="12" xfId="195" applyNumberFormat="1" applyFont="1" applyFill="1" applyBorder="1" applyAlignment="1">
      <alignment horizontal="center" vertical="center" wrapText="1"/>
      <protection/>
    </xf>
    <xf numFmtId="2" fontId="65" fillId="0" borderId="12" xfId="164" applyNumberFormat="1" applyFont="1" applyFill="1" applyBorder="1" applyAlignment="1">
      <alignment horizontal="center" vertical="center" wrapText="1"/>
      <protection/>
    </xf>
    <xf numFmtId="0" fontId="64" fillId="0" borderId="17" xfId="73" applyFont="1" applyFill="1" applyBorder="1" applyAlignment="1">
      <alignment horizontal="center" vertical="center"/>
      <protection/>
    </xf>
    <xf numFmtId="0" fontId="62" fillId="0" borderId="0" xfId="73" applyFont="1" applyFill="1" applyBorder="1" applyAlignment="1">
      <alignment horizontal="center" vertical="center" wrapText="1"/>
      <protection/>
    </xf>
    <xf numFmtId="0" fontId="69" fillId="0" borderId="0" xfId="73" applyFont="1" applyFill="1" applyBorder="1" applyAlignment="1">
      <alignment horizontal="center" vertical="center"/>
      <protection/>
    </xf>
    <xf numFmtId="0" fontId="62" fillId="0" borderId="0" xfId="73" applyFont="1" applyFill="1" applyBorder="1" applyAlignment="1">
      <alignment horizontal="center" vertical="center" wrapText="1"/>
      <protection/>
    </xf>
    <xf numFmtId="0" fontId="62" fillId="0" borderId="0" xfId="73" applyFont="1" applyFill="1" applyAlignment="1">
      <alignment horizontal="center" vertical="center" wrapText="1"/>
      <protection/>
    </xf>
    <xf numFmtId="0" fontId="0" fillId="0" borderId="0" xfId="73" applyFont="1" applyFill="1" applyAlignment="1">
      <alignment horizontal="center" vertical="center"/>
      <protection/>
    </xf>
    <xf numFmtId="0" fontId="14" fillId="0" borderId="12" xfId="164" applyFont="1" applyFill="1" applyBorder="1" applyAlignment="1">
      <alignment horizontal="center" vertical="center" wrapText="1"/>
      <protection/>
    </xf>
    <xf numFmtId="0" fontId="14" fillId="0" borderId="0" xfId="73" applyFont="1" applyFill="1" applyBorder="1" applyAlignment="1">
      <alignment horizontal="center" vertical="center" wrapText="1"/>
      <protection/>
    </xf>
    <xf numFmtId="0" fontId="14" fillId="0" borderId="0" xfId="73" applyFont="1" applyFill="1" applyAlignment="1">
      <alignment horizontal="center" vertical="center" wrapText="1"/>
      <protection/>
    </xf>
    <xf numFmtId="0" fontId="15" fillId="0" borderId="0" xfId="73" applyFont="1" applyFill="1" applyAlignment="1">
      <alignment horizontal="center" vertical="center"/>
      <protection/>
    </xf>
    <xf numFmtId="2" fontId="14" fillId="0" borderId="12" xfId="195" applyNumberFormat="1" applyFont="1" applyFill="1" applyBorder="1" applyAlignment="1">
      <alignment horizontal="center" vertical="center" wrapText="1"/>
      <protection/>
    </xf>
    <xf numFmtId="0" fontId="18" fillId="0" borderId="0" xfId="73" applyFont="1" applyFill="1" applyBorder="1" applyAlignment="1">
      <alignment horizontal="center" vertical="center"/>
      <protection/>
    </xf>
    <xf numFmtId="0" fontId="15" fillId="0" borderId="17" xfId="73" applyFont="1" applyFill="1" applyBorder="1" applyAlignment="1">
      <alignment horizontal="center" vertical="center"/>
      <protection/>
    </xf>
    <xf numFmtId="0" fontId="14" fillId="0" borderId="12" xfId="164" applyNumberFormat="1" applyFont="1" applyFill="1" applyBorder="1" applyAlignment="1">
      <alignment horizontal="center" vertical="center" wrapText="1"/>
      <protection/>
    </xf>
    <xf numFmtId="2" fontId="14" fillId="0" borderId="12" xfId="164" applyNumberFormat="1" applyFont="1" applyFill="1" applyBorder="1" applyAlignment="1">
      <alignment horizontal="center" vertical="center" wrapText="1"/>
      <protection/>
    </xf>
  </cellXfs>
  <cellStyles count="202">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2" xfId="45"/>
    <cellStyle name="Comma 2 2" xfId="46"/>
    <cellStyle name="Comma 2 3" xfId="47"/>
    <cellStyle name="Comma 3" xfId="48"/>
    <cellStyle name="Comma 4" xfId="49"/>
    <cellStyle name="Comma 5" xfId="50"/>
    <cellStyle name="Comma 5 2" xfId="51"/>
    <cellStyle name="Comma 6" xfId="52"/>
    <cellStyle name="Comma 9" xfId="53"/>
    <cellStyle name="Currency" xfId="54"/>
    <cellStyle name="Currency [0]" xfId="55"/>
    <cellStyle name="Currency 2" xfId="56"/>
    <cellStyle name="Currency 3" xfId="57"/>
    <cellStyle name="Currency 3 2" xfId="58"/>
    <cellStyle name="Currency 3 43" xfId="59"/>
    <cellStyle name="Explanatory Text" xfId="60"/>
    <cellStyle name="Followed Hyperlink" xfId="61"/>
    <cellStyle name="Good" xfId="62"/>
    <cellStyle name="Header1" xfId="63"/>
    <cellStyle name="Header2" xfId="64"/>
    <cellStyle name="Heading 1" xfId="65"/>
    <cellStyle name="Heading 2" xfId="66"/>
    <cellStyle name="Heading 3" xfId="67"/>
    <cellStyle name="Heading 4" xfId="68"/>
    <cellStyle name="Hyperlink" xfId="69"/>
    <cellStyle name="Input" xfId="70"/>
    <cellStyle name="Linked Cell" xfId="71"/>
    <cellStyle name="Neutral" xfId="72"/>
    <cellStyle name="Normal 10" xfId="73"/>
    <cellStyle name="Normal 10 10 2" xfId="74"/>
    <cellStyle name="Normal 10 2" xfId="75"/>
    <cellStyle name="Normal 10 2 2" xfId="76"/>
    <cellStyle name="Normal 10 2 2 2" xfId="77"/>
    <cellStyle name="Normal 10 2 3" xfId="78"/>
    <cellStyle name="Normal 10 3" xfId="79"/>
    <cellStyle name="Normal 11" xfId="80"/>
    <cellStyle name="Normal 11 2" xfId="81"/>
    <cellStyle name="Normal 11 2 2" xfId="82"/>
    <cellStyle name="Normal 11 3" xfId="83"/>
    <cellStyle name="Normal 11 4" xfId="84"/>
    <cellStyle name="Normal 11_KE HOACH 6 THANG CUOI NAM" xfId="85"/>
    <cellStyle name="Normal 12" xfId="86"/>
    <cellStyle name="Normal 12 2" xfId="87"/>
    <cellStyle name="Normal 12 3" xfId="88"/>
    <cellStyle name="Normal 13" xfId="89"/>
    <cellStyle name="Normal 13 2" xfId="90"/>
    <cellStyle name="Normal 14" xfId="91"/>
    <cellStyle name="Normal 14 10" xfId="92"/>
    <cellStyle name="Normal 14 2" xfId="93"/>
    <cellStyle name="Normal 14 2 2" xfId="94"/>
    <cellStyle name="Normal 14 3" xfId="95"/>
    <cellStyle name="Normal 14 3 2" xfId="96"/>
    <cellStyle name="Normal 14 3 2 2" xfId="97"/>
    <cellStyle name="Normal 15" xfId="98"/>
    <cellStyle name="Normal 15 2" xfId="99"/>
    <cellStyle name="Normal 16" xfId="100"/>
    <cellStyle name="Normal 16 3" xfId="101"/>
    <cellStyle name="Normal 17" xfId="102"/>
    <cellStyle name="Normal 17 2" xfId="103"/>
    <cellStyle name="Normal 18 2" xfId="104"/>
    <cellStyle name="Normal 18 4" xfId="105"/>
    <cellStyle name="Normal 19" xfId="106"/>
    <cellStyle name="Normal 19 2" xfId="107"/>
    <cellStyle name="Normal 2" xfId="108"/>
    <cellStyle name="Normal 2 10" xfId="109"/>
    <cellStyle name="Normal 2 2" xfId="110"/>
    <cellStyle name="Normal 2 2 2" xfId="111"/>
    <cellStyle name="Normal 2 2 2 10 2" xfId="112"/>
    <cellStyle name="Normal 2 2 2 2" xfId="113"/>
    <cellStyle name="Normal 2 2 3" xfId="114"/>
    <cellStyle name="Normal 2 2_BIEU 01 - THĐ KY ANH 2019" xfId="115"/>
    <cellStyle name="Normal 2 3" xfId="116"/>
    <cellStyle name="Normal 2 3 2" xfId="117"/>
    <cellStyle name="Normal 2 3 2 2" xfId="118"/>
    <cellStyle name="Normal 2 3 42" xfId="119"/>
    <cellStyle name="Normal 2 4" xfId="120"/>
    <cellStyle name="Normal 2 4 2" xfId="121"/>
    <cellStyle name="Normal 2_CC HUONG KHE 16.1.2017" xfId="122"/>
    <cellStyle name="Normal 20" xfId="123"/>
    <cellStyle name="Normal 20 2" xfId="124"/>
    <cellStyle name="Normal 21" xfId="125"/>
    <cellStyle name="Normal 21 2" xfId="126"/>
    <cellStyle name="Normal 21 3" xfId="127"/>
    <cellStyle name="Normal 22" xfId="128"/>
    <cellStyle name="Normal 22 2" xfId="129"/>
    <cellStyle name="Normal 23 2" xfId="130"/>
    <cellStyle name="Normal 24 2" xfId="131"/>
    <cellStyle name="Normal 25" xfId="132"/>
    <cellStyle name="Normal 25 2" xfId="133"/>
    <cellStyle name="Normal 26" xfId="134"/>
    <cellStyle name="Normal 260" xfId="135"/>
    <cellStyle name="Normal 263" xfId="136"/>
    <cellStyle name="Normal 27 2" xfId="137"/>
    <cellStyle name="Normal 276" xfId="138"/>
    <cellStyle name="Normal 277" xfId="139"/>
    <cellStyle name="Normal 278" xfId="140"/>
    <cellStyle name="Normal 280" xfId="141"/>
    <cellStyle name="Normal 281" xfId="142"/>
    <cellStyle name="Normal 282" xfId="143"/>
    <cellStyle name="Normal 283" xfId="144"/>
    <cellStyle name="Normal 284" xfId="145"/>
    <cellStyle name="Normal 3" xfId="146"/>
    <cellStyle name="Normal 3 2" xfId="147"/>
    <cellStyle name="Normal 3 2 2" xfId="148"/>
    <cellStyle name="Normal 3 2 2 2" xfId="149"/>
    <cellStyle name="Normal 3 2_Danh muc THD ban hành" xfId="150"/>
    <cellStyle name="Normal 3 3" xfId="151"/>
    <cellStyle name="Normal 3 4" xfId="152"/>
    <cellStyle name="Normal 30" xfId="153"/>
    <cellStyle name="Normal 31" xfId="154"/>
    <cellStyle name="Normal 31 2" xfId="155"/>
    <cellStyle name="Normal 32 2" xfId="156"/>
    <cellStyle name="Normal 37" xfId="157"/>
    <cellStyle name="Normal 38" xfId="158"/>
    <cellStyle name="Normal 38 2" xfId="159"/>
    <cellStyle name="Normal 39" xfId="160"/>
    <cellStyle name="Normal 39 2" xfId="161"/>
    <cellStyle name="Normal 4" xfId="162"/>
    <cellStyle name="Normal 4 2" xfId="163"/>
    <cellStyle name="Normal 4 2 2" xfId="164"/>
    <cellStyle name="Normal 4 3" xfId="165"/>
    <cellStyle name="Normal 40 2" xfId="166"/>
    <cellStyle name="Normal 41 2" xfId="167"/>
    <cellStyle name="Normal 41 4" xfId="168"/>
    <cellStyle name="Normal 42" xfId="169"/>
    <cellStyle name="Normal 42 2" xfId="170"/>
    <cellStyle name="Normal 43 2" xfId="171"/>
    <cellStyle name="Normal 44 2" xfId="172"/>
    <cellStyle name="Normal 44 4" xfId="173"/>
    <cellStyle name="Normal 45 2" xfId="174"/>
    <cellStyle name="Normal 46 2" xfId="175"/>
    <cellStyle name="Normal 47 2" xfId="176"/>
    <cellStyle name="Normal 48 2" xfId="177"/>
    <cellStyle name="Normal 49 2" xfId="178"/>
    <cellStyle name="Normal 5 2" xfId="179"/>
    <cellStyle name="Normal 5 2 2" xfId="180"/>
    <cellStyle name="Normal 5 46" xfId="181"/>
    <cellStyle name="Normal 50 2" xfId="182"/>
    <cellStyle name="Normal 51 2" xfId="183"/>
    <cellStyle name="Normal 52 2" xfId="184"/>
    <cellStyle name="Normal 52 3" xfId="185"/>
    <cellStyle name="Normal 6" xfId="186"/>
    <cellStyle name="Normal 6 2" xfId="187"/>
    <cellStyle name="Normal 6 2 2" xfId="188"/>
    <cellStyle name="Normal 7" xfId="189"/>
    <cellStyle name="Normal 7 2" xfId="190"/>
    <cellStyle name="Normal 8" xfId="191"/>
    <cellStyle name="Normal 8 2" xfId="192"/>
    <cellStyle name="Normal 8 2 2" xfId="193"/>
    <cellStyle name="Normal 9" xfId="194"/>
    <cellStyle name="Normal_Sheet1 3" xfId="195"/>
    <cellStyle name="Note" xfId="196"/>
    <cellStyle name="Output" xfId="197"/>
    <cellStyle name="Percent" xfId="198"/>
    <cellStyle name="Title" xfId="199"/>
    <cellStyle name="Total" xfId="200"/>
    <cellStyle name="Warning Text" xfId="20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866775</xdr:colOff>
      <xdr:row>1</xdr:row>
      <xdr:rowOff>200025</xdr:rowOff>
    </xdr:from>
    <xdr:to>
      <xdr:col>1</xdr:col>
      <xdr:colOff>1419225</xdr:colOff>
      <xdr:row>1</xdr:row>
      <xdr:rowOff>200025</xdr:rowOff>
    </xdr:to>
    <xdr:sp>
      <xdr:nvSpPr>
        <xdr:cNvPr id="1" name="Line 1"/>
        <xdr:cNvSpPr>
          <a:spLocks/>
        </xdr:cNvSpPr>
      </xdr:nvSpPr>
      <xdr:spPr>
        <a:xfrm flipV="1">
          <a:off x="1457325" y="400050"/>
          <a:ext cx="552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466725</xdr:colOff>
      <xdr:row>2</xdr:row>
      <xdr:rowOff>0</xdr:rowOff>
    </xdr:from>
    <xdr:to>
      <xdr:col>6</xdr:col>
      <xdr:colOff>657225</xdr:colOff>
      <xdr:row>2</xdr:row>
      <xdr:rowOff>0</xdr:rowOff>
    </xdr:to>
    <xdr:sp>
      <xdr:nvSpPr>
        <xdr:cNvPr id="2" name="Line 1"/>
        <xdr:cNvSpPr>
          <a:spLocks/>
        </xdr:cNvSpPr>
      </xdr:nvSpPr>
      <xdr:spPr>
        <a:xfrm>
          <a:off x="5276850" y="400050"/>
          <a:ext cx="1828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57150</xdr:colOff>
      <xdr:row>5</xdr:row>
      <xdr:rowOff>57150</xdr:rowOff>
    </xdr:from>
    <xdr:to>
      <xdr:col>5</xdr:col>
      <xdr:colOff>352425</xdr:colOff>
      <xdr:row>5</xdr:row>
      <xdr:rowOff>57150</xdr:rowOff>
    </xdr:to>
    <xdr:sp>
      <xdr:nvSpPr>
        <xdr:cNvPr id="3" name="Line 1"/>
        <xdr:cNvSpPr>
          <a:spLocks/>
        </xdr:cNvSpPr>
      </xdr:nvSpPr>
      <xdr:spPr>
        <a:xfrm>
          <a:off x="2295525" y="1352550"/>
          <a:ext cx="3686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552450</xdr:colOff>
      <xdr:row>2</xdr:row>
      <xdr:rowOff>47625</xdr:rowOff>
    </xdr:from>
    <xdr:to>
      <xdr:col>7</xdr:col>
      <xdr:colOff>1057275</xdr:colOff>
      <xdr:row>2</xdr:row>
      <xdr:rowOff>47625</xdr:rowOff>
    </xdr:to>
    <xdr:sp>
      <xdr:nvSpPr>
        <xdr:cNvPr id="1" name="Line 1"/>
        <xdr:cNvSpPr>
          <a:spLocks/>
        </xdr:cNvSpPr>
      </xdr:nvSpPr>
      <xdr:spPr>
        <a:xfrm flipV="1">
          <a:off x="6010275" y="447675"/>
          <a:ext cx="1733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1104900</xdr:colOff>
      <xdr:row>2</xdr:row>
      <xdr:rowOff>19050</xdr:rowOff>
    </xdr:from>
    <xdr:to>
      <xdr:col>1</xdr:col>
      <xdr:colOff>1704975</xdr:colOff>
      <xdr:row>2</xdr:row>
      <xdr:rowOff>19050</xdr:rowOff>
    </xdr:to>
    <xdr:sp>
      <xdr:nvSpPr>
        <xdr:cNvPr id="2" name="Line 1"/>
        <xdr:cNvSpPr>
          <a:spLocks/>
        </xdr:cNvSpPr>
      </xdr:nvSpPr>
      <xdr:spPr>
        <a:xfrm flipV="1">
          <a:off x="1524000" y="419100"/>
          <a:ext cx="60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628650</xdr:colOff>
      <xdr:row>6</xdr:row>
      <xdr:rowOff>19050</xdr:rowOff>
    </xdr:from>
    <xdr:to>
      <xdr:col>6</xdr:col>
      <xdr:colOff>1076325</xdr:colOff>
      <xdr:row>6</xdr:row>
      <xdr:rowOff>19050</xdr:rowOff>
    </xdr:to>
    <xdr:sp>
      <xdr:nvSpPr>
        <xdr:cNvPr id="3" name="Line 1"/>
        <xdr:cNvSpPr>
          <a:spLocks/>
        </xdr:cNvSpPr>
      </xdr:nvSpPr>
      <xdr:spPr>
        <a:xfrm>
          <a:off x="3333750" y="1219200"/>
          <a:ext cx="3200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552450</xdr:colOff>
      <xdr:row>2</xdr:row>
      <xdr:rowOff>47625</xdr:rowOff>
    </xdr:from>
    <xdr:to>
      <xdr:col>7</xdr:col>
      <xdr:colOff>1057275</xdr:colOff>
      <xdr:row>2</xdr:row>
      <xdr:rowOff>47625</xdr:rowOff>
    </xdr:to>
    <xdr:sp>
      <xdr:nvSpPr>
        <xdr:cNvPr id="1" name="Line 1"/>
        <xdr:cNvSpPr>
          <a:spLocks/>
        </xdr:cNvSpPr>
      </xdr:nvSpPr>
      <xdr:spPr>
        <a:xfrm flipV="1">
          <a:off x="6010275" y="447675"/>
          <a:ext cx="1733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1104900</xdr:colOff>
      <xdr:row>2</xdr:row>
      <xdr:rowOff>19050</xdr:rowOff>
    </xdr:from>
    <xdr:to>
      <xdr:col>1</xdr:col>
      <xdr:colOff>1704975</xdr:colOff>
      <xdr:row>2</xdr:row>
      <xdr:rowOff>19050</xdr:rowOff>
    </xdr:to>
    <xdr:sp>
      <xdr:nvSpPr>
        <xdr:cNvPr id="2" name="Line 1"/>
        <xdr:cNvSpPr>
          <a:spLocks/>
        </xdr:cNvSpPr>
      </xdr:nvSpPr>
      <xdr:spPr>
        <a:xfrm flipV="1">
          <a:off x="1524000" y="419100"/>
          <a:ext cx="60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628650</xdr:colOff>
      <xdr:row>6</xdr:row>
      <xdr:rowOff>19050</xdr:rowOff>
    </xdr:from>
    <xdr:to>
      <xdr:col>6</xdr:col>
      <xdr:colOff>1076325</xdr:colOff>
      <xdr:row>6</xdr:row>
      <xdr:rowOff>19050</xdr:rowOff>
    </xdr:to>
    <xdr:sp>
      <xdr:nvSpPr>
        <xdr:cNvPr id="3" name="Line 1"/>
        <xdr:cNvSpPr>
          <a:spLocks/>
        </xdr:cNvSpPr>
      </xdr:nvSpPr>
      <xdr:spPr>
        <a:xfrm>
          <a:off x="3333750" y="1219200"/>
          <a:ext cx="3200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742950</xdr:colOff>
      <xdr:row>2</xdr:row>
      <xdr:rowOff>28575</xdr:rowOff>
    </xdr:from>
    <xdr:to>
      <xdr:col>7</xdr:col>
      <xdr:colOff>1257300</xdr:colOff>
      <xdr:row>2</xdr:row>
      <xdr:rowOff>28575</xdr:rowOff>
    </xdr:to>
    <xdr:sp>
      <xdr:nvSpPr>
        <xdr:cNvPr id="1" name="Line 1"/>
        <xdr:cNvSpPr>
          <a:spLocks/>
        </xdr:cNvSpPr>
      </xdr:nvSpPr>
      <xdr:spPr>
        <a:xfrm flipV="1">
          <a:off x="6210300" y="428625"/>
          <a:ext cx="1381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1095375</xdr:colOff>
      <xdr:row>2</xdr:row>
      <xdr:rowOff>19050</xdr:rowOff>
    </xdr:from>
    <xdr:to>
      <xdr:col>1</xdr:col>
      <xdr:colOff>1695450</xdr:colOff>
      <xdr:row>2</xdr:row>
      <xdr:rowOff>19050</xdr:rowOff>
    </xdr:to>
    <xdr:sp>
      <xdr:nvSpPr>
        <xdr:cNvPr id="2" name="Line 1"/>
        <xdr:cNvSpPr>
          <a:spLocks/>
        </xdr:cNvSpPr>
      </xdr:nvSpPr>
      <xdr:spPr>
        <a:xfrm flipV="1">
          <a:off x="1638300" y="419100"/>
          <a:ext cx="60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504825</xdr:colOff>
      <xdr:row>6</xdr:row>
      <xdr:rowOff>57150</xdr:rowOff>
    </xdr:from>
    <xdr:to>
      <xdr:col>6</xdr:col>
      <xdr:colOff>866775</xdr:colOff>
      <xdr:row>6</xdr:row>
      <xdr:rowOff>57150</xdr:rowOff>
    </xdr:to>
    <xdr:sp>
      <xdr:nvSpPr>
        <xdr:cNvPr id="3" name="Line 1"/>
        <xdr:cNvSpPr>
          <a:spLocks/>
        </xdr:cNvSpPr>
      </xdr:nvSpPr>
      <xdr:spPr>
        <a:xfrm>
          <a:off x="3219450" y="1257300"/>
          <a:ext cx="3114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476250</xdr:colOff>
      <xdr:row>2</xdr:row>
      <xdr:rowOff>28575</xdr:rowOff>
    </xdr:from>
    <xdr:to>
      <xdr:col>7</xdr:col>
      <xdr:colOff>981075</xdr:colOff>
      <xdr:row>2</xdr:row>
      <xdr:rowOff>28575</xdr:rowOff>
    </xdr:to>
    <xdr:sp>
      <xdr:nvSpPr>
        <xdr:cNvPr id="1" name="Line 1"/>
        <xdr:cNvSpPr>
          <a:spLocks/>
        </xdr:cNvSpPr>
      </xdr:nvSpPr>
      <xdr:spPr>
        <a:xfrm flipV="1">
          <a:off x="5934075" y="428625"/>
          <a:ext cx="1733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1104900</xdr:colOff>
      <xdr:row>2</xdr:row>
      <xdr:rowOff>19050</xdr:rowOff>
    </xdr:from>
    <xdr:to>
      <xdr:col>1</xdr:col>
      <xdr:colOff>1704975</xdr:colOff>
      <xdr:row>2</xdr:row>
      <xdr:rowOff>19050</xdr:rowOff>
    </xdr:to>
    <xdr:sp>
      <xdr:nvSpPr>
        <xdr:cNvPr id="2" name="Line 1"/>
        <xdr:cNvSpPr>
          <a:spLocks/>
        </xdr:cNvSpPr>
      </xdr:nvSpPr>
      <xdr:spPr>
        <a:xfrm flipV="1">
          <a:off x="1524000" y="419100"/>
          <a:ext cx="60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714375</xdr:colOff>
      <xdr:row>6</xdr:row>
      <xdr:rowOff>38100</xdr:rowOff>
    </xdr:from>
    <xdr:to>
      <xdr:col>6</xdr:col>
      <xdr:colOff>1143000</xdr:colOff>
      <xdr:row>6</xdr:row>
      <xdr:rowOff>38100</xdr:rowOff>
    </xdr:to>
    <xdr:sp>
      <xdr:nvSpPr>
        <xdr:cNvPr id="3" name="Line 1"/>
        <xdr:cNvSpPr>
          <a:spLocks/>
        </xdr:cNvSpPr>
      </xdr:nvSpPr>
      <xdr:spPr>
        <a:xfrm>
          <a:off x="3419475" y="1238250"/>
          <a:ext cx="3181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504825</xdr:colOff>
      <xdr:row>2</xdr:row>
      <xdr:rowOff>38100</xdr:rowOff>
    </xdr:from>
    <xdr:to>
      <xdr:col>7</xdr:col>
      <xdr:colOff>1009650</xdr:colOff>
      <xdr:row>2</xdr:row>
      <xdr:rowOff>38100</xdr:rowOff>
    </xdr:to>
    <xdr:sp>
      <xdr:nvSpPr>
        <xdr:cNvPr id="1" name="Line 1"/>
        <xdr:cNvSpPr>
          <a:spLocks/>
        </xdr:cNvSpPr>
      </xdr:nvSpPr>
      <xdr:spPr>
        <a:xfrm flipV="1">
          <a:off x="5962650" y="438150"/>
          <a:ext cx="1733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1104900</xdr:colOff>
      <xdr:row>2</xdr:row>
      <xdr:rowOff>19050</xdr:rowOff>
    </xdr:from>
    <xdr:to>
      <xdr:col>1</xdr:col>
      <xdr:colOff>1704975</xdr:colOff>
      <xdr:row>2</xdr:row>
      <xdr:rowOff>19050</xdr:rowOff>
    </xdr:to>
    <xdr:sp>
      <xdr:nvSpPr>
        <xdr:cNvPr id="2" name="Line 1"/>
        <xdr:cNvSpPr>
          <a:spLocks/>
        </xdr:cNvSpPr>
      </xdr:nvSpPr>
      <xdr:spPr>
        <a:xfrm flipV="1">
          <a:off x="1524000" y="419100"/>
          <a:ext cx="60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752475</xdr:colOff>
      <xdr:row>6</xdr:row>
      <xdr:rowOff>19050</xdr:rowOff>
    </xdr:from>
    <xdr:to>
      <xdr:col>6</xdr:col>
      <xdr:colOff>1171575</xdr:colOff>
      <xdr:row>6</xdr:row>
      <xdr:rowOff>19050</xdr:rowOff>
    </xdr:to>
    <xdr:sp>
      <xdr:nvSpPr>
        <xdr:cNvPr id="3" name="Line 1"/>
        <xdr:cNvSpPr>
          <a:spLocks/>
        </xdr:cNvSpPr>
      </xdr:nvSpPr>
      <xdr:spPr>
        <a:xfrm>
          <a:off x="3457575" y="1219200"/>
          <a:ext cx="3171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495300</xdr:colOff>
      <xdr:row>2</xdr:row>
      <xdr:rowOff>38100</xdr:rowOff>
    </xdr:from>
    <xdr:to>
      <xdr:col>7</xdr:col>
      <xdr:colOff>1000125</xdr:colOff>
      <xdr:row>2</xdr:row>
      <xdr:rowOff>38100</xdr:rowOff>
    </xdr:to>
    <xdr:sp>
      <xdr:nvSpPr>
        <xdr:cNvPr id="1" name="Line 1"/>
        <xdr:cNvSpPr>
          <a:spLocks/>
        </xdr:cNvSpPr>
      </xdr:nvSpPr>
      <xdr:spPr>
        <a:xfrm flipV="1">
          <a:off x="5953125" y="438150"/>
          <a:ext cx="1733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1104900</xdr:colOff>
      <xdr:row>2</xdr:row>
      <xdr:rowOff>19050</xdr:rowOff>
    </xdr:from>
    <xdr:to>
      <xdr:col>1</xdr:col>
      <xdr:colOff>1704975</xdr:colOff>
      <xdr:row>2</xdr:row>
      <xdr:rowOff>19050</xdr:rowOff>
    </xdr:to>
    <xdr:sp>
      <xdr:nvSpPr>
        <xdr:cNvPr id="2" name="Line 1"/>
        <xdr:cNvSpPr>
          <a:spLocks/>
        </xdr:cNvSpPr>
      </xdr:nvSpPr>
      <xdr:spPr>
        <a:xfrm flipV="1">
          <a:off x="1524000" y="419100"/>
          <a:ext cx="60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628650</xdr:colOff>
      <xdr:row>6</xdr:row>
      <xdr:rowOff>38100</xdr:rowOff>
    </xdr:from>
    <xdr:to>
      <xdr:col>6</xdr:col>
      <xdr:colOff>1066800</xdr:colOff>
      <xdr:row>6</xdr:row>
      <xdr:rowOff>38100</xdr:rowOff>
    </xdr:to>
    <xdr:sp>
      <xdr:nvSpPr>
        <xdr:cNvPr id="3" name="Line 1"/>
        <xdr:cNvSpPr>
          <a:spLocks/>
        </xdr:cNvSpPr>
      </xdr:nvSpPr>
      <xdr:spPr>
        <a:xfrm>
          <a:off x="3333750" y="1238250"/>
          <a:ext cx="3190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504825</xdr:colOff>
      <xdr:row>2</xdr:row>
      <xdr:rowOff>19050</xdr:rowOff>
    </xdr:from>
    <xdr:to>
      <xdr:col>7</xdr:col>
      <xdr:colOff>1019175</xdr:colOff>
      <xdr:row>2</xdr:row>
      <xdr:rowOff>19050</xdr:rowOff>
    </xdr:to>
    <xdr:sp>
      <xdr:nvSpPr>
        <xdr:cNvPr id="1" name="Line 1"/>
        <xdr:cNvSpPr>
          <a:spLocks/>
        </xdr:cNvSpPr>
      </xdr:nvSpPr>
      <xdr:spPr>
        <a:xfrm flipV="1">
          <a:off x="5962650" y="409575"/>
          <a:ext cx="1743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1104900</xdr:colOff>
      <xdr:row>2</xdr:row>
      <xdr:rowOff>19050</xdr:rowOff>
    </xdr:from>
    <xdr:to>
      <xdr:col>1</xdr:col>
      <xdr:colOff>1704975</xdr:colOff>
      <xdr:row>2</xdr:row>
      <xdr:rowOff>19050</xdr:rowOff>
    </xdr:to>
    <xdr:sp>
      <xdr:nvSpPr>
        <xdr:cNvPr id="2" name="Line 1"/>
        <xdr:cNvSpPr>
          <a:spLocks/>
        </xdr:cNvSpPr>
      </xdr:nvSpPr>
      <xdr:spPr>
        <a:xfrm flipV="1">
          <a:off x="1524000" y="409575"/>
          <a:ext cx="60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714375</xdr:colOff>
      <xdr:row>6</xdr:row>
      <xdr:rowOff>38100</xdr:rowOff>
    </xdr:from>
    <xdr:to>
      <xdr:col>6</xdr:col>
      <xdr:colOff>1143000</xdr:colOff>
      <xdr:row>6</xdr:row>
      <xdr:rowOff>38100</xdr:rowOff>
    </xdr:to>
    <xdr:sp>
      <xdr:nvSpPr>
        <xdr:cNvPr id="3" name="Line 1"/>
        <xdr:cNvSpPr>
          <a:spLocks/>
        </xdr:cNvSpPr>
      </xdr:nvSpPr>
      <xdr:spPr>
        <a:xfrm>
          <a:off x="3419475" y="1190625"/>
          <a:ext cx="3181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552450</xdr:colOff>
      <xdr:row>2</xdr:row>
      <xdr:rowOff>28575</xdr:rowOff>
    </xdr:from>
    <xdr:to>
      <xdr:col>7</xdr:col>
      <xdr:colOff>561975</xdr:colOff>
      <xdr:row>2</xdr:row>
      <xdr:rowOff>28575</xdr:rowOff>
    </xdr:to>
    <xdr:sp>
      <xdr:nvSpPr>
        <xdr:cNvPr id="1" name="Line 1"/>
        <xdr:cNvSpPr>
          <a:spLocks/>
        </xdr:cNvSpPr>
      </xdr:nvSpPr>
      <xdr:spPr>
        <a:xfrm>
          <a:off x="6086475" y="428625"/>
          <a:ext cx="1733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1181100</xdr:colOff>
      <xdr:row>2</xdr:row>
      <xdr:rowOff>38100</xdr:rowOff>
    </xdr:from>
    <xdr:to>
      <xdr:col>1</xdr:col>
      <xdr:colOff>1771650</xdr:colOff>
      <xdr:row>2</xdr:row>
      <xdr:rowOff>38100</xdr:rowOff>
    </xdr:to>
    <xdr:sp>
      <xdr:nvSpPr>
        <xdr:cNvPr id="2" name="Line 1"/>
        <xdr:cNvSpPr>
          <a:spLocks/>
        </xdr:cNvSpPr>
      </xdr:nvSpPr>
      <xdr:spPr>
        <a:xfrm flipV="1">
          <a:off x="1600200" y="438150"/>
          <a:ext cx="590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733425</xdr:colOff>
      <xdr:row>6</xdr:row>
      <xdr:rowOff>38100</xdr:rowOff>
    </xdr:from>
    <xdr:to>
      <xdr:col>7</xdr:col>
      <xdr:colOff>0</xdr:colOff>
      <xdr:row>6</xdr:row>
      <xdr:rowOff>38100</xdr:rowOff>
    </xdr:to>
    <xdr:sp>
      <xdr:nvSpPr>
        <xdr:cNvPr id="3" name="Line 1"/>
        <xdr:cNvSpPr>
          <a:spLocks/>
        </xdr:cNvSpPr>
      </xdr:nvSpPr>
      <xdr:spPr>
        <a:xfrm>
          <a:off x="3619500" y="1238250"/>
          <a:ext cx="3638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552450</xdr:colOff>
      <xdr:row>2</xdr:row>
      <xdr:rowOff>47625</xdr:rowOff>
    </xdr:from>
    <xdr:to>
      <xdr:col>7</xdr:col>
      <xdr:colOff>1057275</xdr:colOff>
      <xdr:row>2</xdr:row>
      <xdr:rowOff>47625</xdr:rowOff>
    </xdr:to>
    <xdr:sp>
      <xdr:nvSpPr>
        <xdr:cNvPr id="1" name="Line 1"/>
        <xdr:cNvSpPr>
          <a:spLocks/>
        </xdr:cNvSpPr>
      </xdr:nvSpPr>
      <xdr:spPr>
        <a:xfrm flipV="1">
          <a:off x="5181600" y="447675"/>
          <a:ext cx="1419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1104900</xdr:colOff>
      <xdr:row>2</xdr:row>
      <xdr:rowOff>19050</xdr:rowOff>
    </xdr:from>
    <xdr:to>
      <xdr:col>1</xdr:col>
      <xdr:colOff>1704975</xdr:colOff>
      <xdr:row>2</xdr:row>
      <xdr:rowOff>19050</xdr:rowOff>
    </xdr:to>
    <xdr:sp>
      <xdr:nvSpPr>
        <xdr:cNvPr id="2" name="Line 1"/>
        <xdr:cNvSpPr>
          <a:spLocks/>
        </xdr:cNvSpPr>
      </xdr:nvSpPr>
      <xdr:spPr>
        <a:xfrm flipV="1">
          <a:off x="1524000" y="419100"/>
          <a:ext cx="60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628650</xdr:colOff>
      <xdr:row>6</xdr:row>
      <xdr:rowOff>19050</xdr:rowOff>
    </xdr:from>
    <xdr:to>
      <xdr:col>6</xdr:col>
      <xdr:colOff>914400</xdr:colOff>
      <xdr:row>6</xdr:row>
      <xdr:rowOff>19050</xdr:rowOff>
    </xdr:to>
    <xdr:sp>
      <xdr:nvSpPr>
        <xdr:cNvPr id="3" name="Line 1"/>
        <xdr:cNvSpPr>
          <a:spLocks/>
        </xdr:cNvSpPr>
      </xdr:nvSpPr>
      <xdr:spPr>
        <a:xfrm>
          <a:off x="3333750" y="1219200"/>
          <a:ext cx="2209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504825</xdr:colOff>
      <xdr:row>2</xdr:row>
      <xdr:rowOff>38100</xdr:rowOff>
    </xdr:from>
    <xdr:to>
      <xdr:col>7</xdr:col>
      <xdr:colOff>1009650</xdr:colOff>
      <xdr:row>2</xdr:row>
      <xdr:rowOff>38100</xdr:rowOff>
    </xdr:to>
    <xdr:sp>
      <xdr:nvSpPr>
        <xdr:cNvPr id="1" name="Line 1"/>
        <xdr:cNvSpPr>
          <a:spLocks/>
        </xdr:cNvSpPr>
      </xdr:nvSpPr>
      <xdr:spPr>
        <a:xfrm flipV="1">
          <a:off x="5962650" y="438150"/>
          <a:ext cx="1733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1104900</xdr:colOff>
      <xdr:row>2</xdr:row>
      <xdr:rowOff>19050</xdr:rowOff>
    </xdr:from>
    <xdr:to>
      <xdr:col>1</xdr:col>
      <xdr:colOff>1704975</xdr:colOff>
      <xdr:row>2</xdr:row>
      <xdr:rowOff>19050</xdr:rowOff>
    </xdr:to>
    <xdr:sp>
      <xdr:nvSpPr>
        <xdr:cNvPr id="2" name="Line 1"/>
        <xdr:cNvSpPr>
          <a:spLocks/>
        </xdr:cNvSpPr>
      </xdr:nvSpPr>
      <xdr:spPr>
        <a:xfrm flipV="1">
          <a:off x="1524000" y="419100"/>
          <a:ext cx="60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752475</xdr:colOff>
      <xdr:row>6</xdr:row>
      <xdr:rowOff>19050</xdr:rowOff>
    </xdr:from>
    <xdr:to>
      <xdr:col>6</xdr:col>
      <xdr:colOff>1171575</xdr:colOff>
      <xdr:row>6</xdr:row>
      <xdr:rowOff>19050</xdr:rowOff>
    </xdr:to>
    <xdr:sp>
      <xdr:nvSpPr>
        <xdr:cNvPr id="3" name="Line 1"/>
        <xdr:cNvSpPr>
          <a:spLocks/>
        </xdr:cNvSpPr>
      </xdr:nvSpPr>
      <xdr:spPr>
        <a:xfrm>
          <a:off x="3457575" y="1219200"/>
          <a:ext cx="3171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00390625" defaultRowHeight="15.75"/>
  <sheetData/>
  <sheetProtection/>
  <printOptions/>
  <pageMargins left="0.7" right="0.7" top="0.75" bottom="0.75" header="0.3" footer="0.3"/>
  <pageSetup horizontalDpi="300" verticalDpi="300" orientation="portrait" r:id="rId1"/>
</worksheet>
</file>

<file path=xl/worksheets/sheet10.xml><?xml version="1.0" encoding="utf-8"?>
<worksheet xmlns="http://schemas.openxmlformats.org/spreadsheetml/2006/main" xmlns:r="http://schemas.openxmlformats.org/officeDocument/2006/relationships">
  <sheetPr>
    <tabColor rgb="FF00B050"/>
  </sheetPr>
  <dimension ref="A1:I15"/>
  <sheetViews>
    <sheetView showZeros="0" zoomScalePageLayoutView="0" workbookViewId="0" topLeftCell="A1">
      <selection activeCell="F15" sqref="F15:I15"/>
    </sheetView>
  </sheetViews>
  <sheetFormatPr defaultColWidth="8.75390625" defaultRowHeight="15.75"/>
  <cols>
    <col min="1" max="1" width="5.50390625" style="28" customWidth="1"/>
    <col min="2" max="2" width="30.00390625" style="27" customWidth="1"/>
    <col min="3" max="3" width="12.125" style="28" customWidth="1"/>
    <col min="4" max="6" width="8.00390625" style="28" customWidth="1"/>
    <col min="7" max="7" width="16.125" style="28" customWidth="1"/>
    <col min="8" max="8" width="36.75390625" style="28" customWidth="1"/>
    <col min="9" max="9" width="7.25390625" style="28" customWidth="1"/>
    <col min="10" max="16384" width="8.75390625" style="48" customWidth="1"/>
  </cols>
  <sheetData>
    <row r="1" spans="1:9" ht="15.75">
      <c r="A1" s="237" t="str">
        <f>'Tong CMD'!A1:C1</f>
        <v>HỘI ĐỒNG NHÂN DÂN</v>
      </c>
      <c r="B1" s="237"/>
      <c r="C1" s="237"/>
      <c r="D1" s="238" t="s">
        <v>8</v>
      </c>
      <c r="E1" s="238"/>
      <c r="F1" s="238"/>
      <c r="G1" s="238"/>
      <c r="H1" s="238"/>
      <c r="I1" s="238"/>
    </row>
    <row r="2" spans="1:9" ht="15.75" customHeight="1">
      <c r="A2" s="238" t="str">
        <f>+'Tong CMD'!A2:C2</f>
        <v>TỈNH HÀ TĨNH</v>
      </c>
      <c r="B2" s="238"/>
      <c r="C2" s="238"/>
      <c r="D2" s="238" t="s">
        <v>9</v>
      </c>
      <c r="E2" s="238"/>
      <c r="F2" s="238"/>
      <c r="G2" s="238"/>
      <c r="H2" s="238"/>
      <c r="I2" s="238"/>
    </row>
    <row r="3" spans="1:9" ht="15.75">
      <c r="A3" s="241"/>
      <c r="B3" s="241"/>
      <c r="C3" s="241"/>
      <c r="D3" s="241"/>
      <c r="E3" s="241"/>
      <c r="F3" s="241"/>
      <c r="G3" s="241"/>
      <c r="H3" s="241"/>
      <c r="I3" s="241"/>
    </row>
    <row r="4" spans="1:9" ht="15.75">
      <c r="A4" s="239" t="s">
        <v>159</v>
      </c>
      <c r="B4" s="239"/>
      <c r="C4" s="239"/>
      <c r="D4" s="239"/>
      <c r="E4" s="239"/>
      <c r="F4" s="239"/>
      <c r="G4" s="239"/>
      <c r="H4" s="239"/>
      <c r="I4" s="239"/>
    </row>
    <row r="5" spans="1:9" ht="15.75">
      <c r="A5" s="239" t="s">
        <v>162</v>
      </c>
      <c r="B5" s="239"/>
      <c r="C5" s="239"/>
      <c r="D5" s="239"/>
      <c r="E5" s="239"/>
      <c r="F5" s="239"/>
      <c r="G5" s="239"/>
      <c r="H5" s="239"/>
      <c r="I5" s="239"/>
    </row>
    <row r="6" spans="1:9" ht="15.75">
      <c r="A6" s="242" t="str">
        <f>'Tong CMD'!A5:H5</f>
        <v>(Kèm theo Nghị quyết số    .../NQ-HĐND ngày      tháng    năm 2023 của Hội đồng nhân dân tỉnh)</v>
      </c>
      <c r="B6" s="242"/>
      <c r="C6" s="242"/>
      <c r="D6" s="242"/>
      <c r="E6" s="242"/>
      <c r="F6" s="242"/>
      <c r="G6" s="242"/>
      <c r="H6" s="242"/>
      <c r="I6" s="242"/>
    </row>
    <row r="7" spans="1:9" ht="9" customHeight="1">
      <c r="A7" s="243"/>
      <c r="B7" s="243"/>
      <c r="C7" s="243"/>
      <c r="D7" s="243"/>
      <c r="E7" s="243"/>
      <c r="F7" s="243"/>
      <c r="G7" s="243"/>
      <c r="H7" s="243"/>
      <c r="I7" s="243"/>
    </row>
    <row r="8" spans="1:9" ht="20.25" customHeight="1">
      <c r="A8" s="244" t="s">
        <v>7</v>
      </c>
      <c r="B8" s="247" t="s">
        <v>10</v>
      </c>
      <c r="C8" s="245" t="s">
        <v>24</v>
      </c>
      <c r="D8" s="246" t="s">
        <v>6</v>
      </c>
      <c r="E8" s="246"/>
      <c r="F8" s="246"/>
      <c r="G8" s="247" t="s">
        <v>34</v>
      </c>
      <c r="H8" s="246" t="s">
        <v>22</v>
      </c>
      <c r="I8" s="246" t="s">
        <v>21</v>
      </c>
    </row>
    <row r="9" spans="1:9" ht="21.75" customHeight="1">
      <c r="A9" s="244"/>
      <c r="B9" s="247"/>
      <c r="C9" s="245"/>
      <c r="D9" s="29" t="s">
        <v>4</v>
      </c>
      <c r="E9" s="29" t="s">
        <v>3</v>
      </c>
      <c r="F9" s="29" t="s">
        <v>11</v>
      </c>
      <c r="G9" s="247"/>
      <c r="H9" s="246"/>
      <c r="I9" s="246"/>
    </row>
    <row r="10" spans="1:9" ht="17.25" customHeight="1">
      <c r="A10" s="36">
        <v>-1</v>
      </c>
      <c r="B10" s="36">
        <v>-2</v>
      </c>
      <c r="C10" s="36" t="s">
        <v>35</v>
      </c>
      <c r="D10" s="36">
        <v>-4</v>
      </c>
      <c r="E10" s="36">
        <v>-5</v>
      </c>
      <c r="F10" s="36">
        <v>-6</v>
      </c>
      <c r="G10" s="36">
        <v>-7</v>
      </c>
      <c r="H10" s="36">
        <v>-8</v>
      </c>
      <c r="I10" s="36">
        <v>-9</v>
      </c>
    </row>
    <row r="11" spans="1:9" s="52" customFormat="1" ht="17.25" customHeight="1">
      <c r="A11" s="90" t="s">
        <v>12</v>
      </c>
      <c r="B11" s="160" t="s">
        <v>93</v>
      </c>
      <c r="C11" s="91">
        <f>C12</f>
        <v>0.38</v>
      </c>
      <c r="D11" s="91">
        <f>D12</f>
        <v>0.38</v>
      </c>
      <c r="E11" s="91">
        <f>SUM(E12:E12)</f>
        <v>0</v>
      </c>
      <c r="F11" s="91">
        <f>SUM(F12:F12)</f>
        <v>0</v>
      </c>
      <c r="G11" s="92"/>
      <c r="H11" s="92"/>
      <c r="I11" s="93"/>
    </row>
    <row r="12" spans="1:9" ht="47.25">
      <c r="A12" s="94">
        <v>1</v>
      </c>
      <c r="B12" s="98" t="s">
        <v>92</v>
      </c>
      <c r="C12" s="95">
        <f>D12</f>
        <v>0.38</v>
      </c>
      <c r="D12" s="95">
        <v>0.38</v>
      </c>
      <c r="E12" s="96"/>
      <c r="F12" s="96"/>
      <c r="G12" s="161" t="s">
        <v>94</v>
      </c>
      <c r="H12" s="162" t="s">
        <v>95</v>
      </c>
      <c r="I12" s="97"/>
    </row>
    <row r="13" spans="1:9" ht="15.75">
      <c r="A13" s="99">
        <f>+A12</f>
        <v>1</v>
      </c>
      <c r="B13" s="100" t="s">
        <v>89</v>
      </c>
      <c r="C13" s="91">
        <f>+C11</f>
        <v>0.38</v>
      </c>
      <c r="D13" s="91">
        <f>+D11</f>
        <v>0.38</v>
      </c>
      <c r="E13" s="91">
        <f>+E11</f>
        <v>0</v>
      </c>
      <c r="F13" s="91">
        <f>+F11</f>
        <v>0</v>
      </c>
      <c r="G13" s="92"/>
      <c r="H13" s="92"/>
      <c r="I13" s="93"/>
    </row>
    <row r="14" ht="9" customHeight="1"/>
    <row r="15" spans="6:9" ht="15.75">
      <c r="F15" s="236" t="s">
        <v>190</v>
      </c>
      <c r="G15" s="236"/>
      <c r="H15" s="236"/>
      <c r="I15" s="236"/>
    </row>
  </sheetData>
  <sheetProtection/>
  <mergeCells count="17">
    <mergeCell ref="I8:I9"/>
    <mergeCell ref="A1:C1"/>
    <mergeCell ref="D1:I1"/>
    <mergeCell ref="A2:C2"/>
    <mergeCell ref="D2:I2"/>
    <mergeCell ref="A3:I3"/>
    <mergeCell ref="A4:I4"/>
    <mergeCell ref="F15:I15"/>
    <mergeCell ref="A5:I5"/>
    <mergeCell ref="A6:I6"/>
    <mergeCell ref="A7:I7"/>
    <mergeCell ref="A8:A9"/>
    <mergeCell ref="B8:B9"/>
    <mergeCell ref="C8:C9"/>
    <mergeCell ref="D8:F8"/>
    <mergeCell ref="G8:G9"/>
    <mergeCell ref="H8:H9"/>
  </mergeCells>
  <printOptions horizontalCentered="1"/>
  <pageMargins left="0.32" right="0.26" top="0.66" bottom="0.45" header="0.3" footer="0.17"/>
  <pageSetup horizontalDpi="600" verticalDpi="600" orientation="landscape" paperSize="9" r:id="rId2"/>
  <headerFooter>
    <oddFooter>&amp;LPhụ lục &amp;A&amp;R&amp;P</oddFooter>
  </headerFooter>
  <drawing r:id="rId1"/>
</worksheet>
</file>

<file path=xl/worksheets/sheet11.xml><?xml version="1.0" encoding="utf-8"?>
<worksheet xmlns="http://schemas.openxmlformats.org/spreadsheetml/2006/main" xmlns:r="http://schemas.openxmlformats.org/officeDocument/2006/relationships">
  <sheetPr>
    <tabColor rgb="FF00B050"/>
  </sheetPr>
  <dimension ref="A1:I16"/>
  <sheetViews>
    <sheetView showZeros="0" zoomScalePageLayoutView="0" workbookViewId="0" topLeftCell="A1">
      <selection activeCell="F16" sqref="F16:I16"/>
    </sheetView>
  </sheetViews>
  <sheetFormatPr defaultColWidth="9.00390625" defaultRowHeight="15.75"/>
  <cols>
    <col min="1" max="1" width="5.50390625" style="28" customWidth="1"/>
    <col min="2" max="2" width="30.00390625" style="27" customWidth="1"/>
    <col min="3" max="3" width="12.125" style="28" customWidth="1"/>
    <col min="4" max="6" width="8.00390625" style="28" customWidth="1"/>
    <col min="7" max="7" width="16.125" style="28" customWidth="1"/>
    <col min="8" max="8" width="37.75390625" style="28" customWidth="1"/>
    <col min="9" max="9" width="7.25390625" style="28" customWidth="1"/>
  </cols>
  <sheetData>
    <row r="1" spans="1:9" s="33" customFormat="1" ht="15.75">
      <c r="A1" s="237" t="str">
        <f>'Tong CMD'!A1:C1</f>
        <v>HỘI ĐỒNG NHÂN DÂN</v>
      </c>
      <c r="B1" s="237"/>
      <c r="C1" s="237"/>
      <c r="D1" s="238" t="s">
        <v>8</v>
      </c>
      <c r="E1" s="238"/>
      <c r="F1" s="238"/>
      <c r="G1" s="238"/>
      <c r="H1" s="238"/>
      <c r="I1" s="238"/>
    </row>
    <row r="2" spans="1:9" s="33" customFormat="1" ht="15.75" customHeight="1">
      <c r="A2" s="238" t="str">
        <f>+'Tong CMD'!A2:C2</f>
        <v>TỈNH HÀ TĨNH</v>
      </c>
      <c r="B2" s="238"/>
      <c r="C2" s="238"/>
      <c r="D2" s="238" t="s">
        <v>9</v>
      </c>
      <c r="E2" s="238"/>
      <c r="F2" s="238"/>
      <c r="G2" s="238"/>
      <c r="H2" s="238"/>
      <c r="I2" s="238"/>
    </row>
    <row r="3" spans="1:9" s="33" customFormat="1" ht="15.75">
      <c r="A3" s="241"/>
      <c r="B3" s="241"/>
      <c r="C3" s="241"/>
      <c r="D3" s="241"/>
      <c r="E3" s="241"/>
      <c r="F3" s="241"/>
      <c r="G3" s="241"/>
      <c r="H3" s="241"/>
      <c r="I3" s="241"/>
    </row>
    <row r="4" spans="1:9" s="33" customFormat="1" ht="15.75">
      <c r="A4" s="239" t="s">
        <v>161</v>
      </c>
      <c r="B4" s="239"/>
      <c r="C4" s="239"/>
      <c r="D4" s="239"/>
      <c r="E4" s="239"/>
      <c r="F4" s="239"/>
      <c r="G4" s="239"/>
      <c r="H4" s="239"/>
      <c r="I4" s="239"/>
    </row>
    <row r="5" spans="1:9" s="33" customFormat="1" ht="15.75">
      <c r="A5" s="239" t="s">
        <v>163</v>
      </c>
      <c r="B5" s="239"/>
      <c r="C5" s="239"/>
      <c r="D5" s="239"/>
      <c r="E5" s="239"/>
      <c r="F5" s="239"/>
      <c r="G5" s="239"/>
      <c r="H5" s="239"/>
      <c r="I5" s="239"/>
    </row>
    <row r="6" spans="1:9" s="33" customFormat="1" ht="15.75">
      <c r="A6" s="242" t="str">
        <f>'Tong CMD'!A5:H5</f>
        <v>(Kèm theo Nghị quyết số    .../NQ-HĐND ngày      tháng    năm 2023 của Hội đồng nhân dân tỉnh)</v>
      </c>
      <c r="B6" s="242"/>
      <c r="C6" s="242"/>
      <c r="D6" s="242"/>
      <c r="E6" s="242"/>
      <c r="F6" s="242"/>
      <c r="G6" s="242"/>
      <c r="H6" s="242"/>
      <c r="I6" s="242"/>
    </row>
    <row r="7" spans="1:9" ht="15.75">
      <c r="A7" s="243"/>
      <c r="B7" s="243"/>
      <c r="C7" s="243"/>
      <c r="D7" s="243"/>
      <c r="E7" s="243"/>
      <c r="F7" s="243"/>
      <c r="G7" s="243"/>
      <c r="H7" s="243"/>
      <c r="I7" s="243"/>
    </row>
    <row r="8" spans="1:9" ht="23.25" customHeight="1">
      <c r="A8" s="244" t="s">
        <v>7</v>
      </c>
      <c r="B8" s="247" t="s">
        <v>10</v>
      </c>
      <c r="C8" s="245" t="s">
        <v>24</v>
      </c>
      <c r="D8" s="246" t="s">
        <v>6</v>
      </c>
      <c r="E8" s="246"/>
      <c r="F8" s="246"/>
      <c r="G8" s="247" t="s">
        <v>34</v>
      </c>
      <c r="H8" s="246" t="s">
        <v>22</v>
      </c>
      <c r="I8" s="246" t="s">
        <v>21</v>
      </c>
    </row>
    <row r="9" spans="1:9" ht="19.5" customHeight="1">
      <c r="A9" s="244"/>
      <c r="B9" s="247"/>
      <c r="C9" s="245"/>
      <c r="D9" s="29" t="s">
        <v>4</v>
      </c>
      <c r="E9" s="29" t="s">
        <v>3</v>
      </c>
      <c r="F9" s="29" t="s">
        <v>11</v>
      </c>
      <c r="G9" s="247"/>
      <c r="H9" s="246"/>
      <c r="I9" s="246"/>
    </row>
    <row r="10" spans="1:9" ht="17.25" customHeight="1">
      <c r="A10" s="30">
        <v>-1</v>
      </c>
      <c r="B10" s="30">
        <v>-2</v>
      </c>
      <c r="C10" s="30" t="s">
        <v>35</v>
      </c>
      <c r="D10" s="30">
        <v>-4</v>
      </c>
      <c r="E10" s="30">
        <v>-5</v>
      </c>
      <c r="F10" s="30">
        <v>-6</v>
      </c>
      <c r="G10" s="30">
        <v>-7</v>
      </c>
      <c r="H10" s="30">
        <v>-8</v>
      </c>
      <c r="I10" s="30">
        <v>-9</v>
      </c>
    </row>
    <row r="11" spans="1:9" ht="15.75">
      <c r="A11" s="73" t="s">
        <v>12</v>
      </c>
      <c r="B11" s="74" t="s">
        <v>47</v>
      </c>
      <c r="C11" s="75">
        <f>+C12+C13</f>
        <v>5.4399999999999995</v>
      </c>
      <c r="D11" s="75">
        <f>+D12+D13</f>
        <v>5.4399999999999995</v>
      </c>
      <c r="E11" s="76"/>
      <c r="F11" s="76"/>
      <c r="G11" s="77"/>
      <c r="H11" s="78"/>
      <c r="I11" s="101"/>
    </row>
    <row r="12" spans="1:9" s="40" customFormat="1" ht="38.25">
      <c r="A12" s="189">
        <v>1</v>
      </c>
      <c r="B12" s="190" t="s">
        <v>78</v>
      </c>
      <c r="C12" s="191">
        <f>+D12</f>
        <v>5.39</v>
      </c>
      <c r="D12" s="150">
        <v>5.39</v>
      </c>
      <c r="E12" s="151"/>
      <c r="F12" s="151"/>
      <c r="G12" s="152" t="s">
        <v>132</v>
      </c>
      <c r="H12" s="192" t="s">
        <v>79</v>
      </c>
      <c r="I12" s="153"/>
    </row>
    <row r="13" spans="1:9" s="40" customFormat="1" ht="57" customHeight="1">
      <c r="A13" s="154">
        <v>2</v>
      </c>
      <c r="B13" s="155" t="s">
        <v>80</v>
      </c>
      <c r="C13" s="156">
        <v>0.05</v>
      </c>
      <c r="D13" s="157">
        <v>0.05</v>
      </c>
      <c r="E13" s="157"/>
      <c r="F13" s="158"/>
      <c r="G13" s="154" t="s">
        <v>81</v>
      </c>
      <c r="H13" s="159" t="s">
        <v>133</v>
      </c>
      <c r="I13" s="154"/>
    </row>
    <row r="14" spans="1:9" ht="15.75">
      <c r="A14" s="102">
        <f>+A13</f>
        <v>2</v>
      </c>
      <c r="B14" s="103" t="s">
        <v>46</v>
      </c>
      <c r="C14" s="104">
        <f>+C11</f>
        <v>5.4399999999999995</v>
      </c>
      <c r="D14" s="104">
        <f>+D11</f>
        <v>5.4399999999999995</v>
      </c>
      <c r="E14" s="104"/>
      <c r="F14" s="104"/>
      <c r="G14" s="105"/>
      <c r="H14" s="106"/>
      <c r="I14" s="101"/>
    </row>
    <row r="16" spans="6:9" ht="15.75">
      <c r="F16" s="236" t="s">
        <v>190</v>
      </c>
      <c r="G16" s="236"/>
      <c r="H16" s="236"/>
      <c r="I16" s="236"/>
    </row>
  </sheetData>
  <sheetProtection/>
  <mergeCells count="17">
    <mergeCell ref="F16:I16"/>
    <mergeCell ref="A4:I4"/>
    <mergeCell ref="C8:C9"/>
    <mergeCell ref="D8:F8"/>
    <mergeCell ref="G8:G9"/>
    <mergeCell ref="H8:H9"/>
    <mergeCell ref="I8:I9"/>
    <mergeCell ref="A5:I5"/>
    <mergeCell ref="A6:I6"/>
    <mergeCell ref="A7:I7"/>
    <mergeCell ref="B8:B9"/>
    <mergeCell ref="A1:C1"/>
    <mergeCell ref="D1:I1"/>
    <mergeCell ref="A2:C2"/>
    <mergeCell ref="D2:I2"/>
    <mergeCell ref="A3:I3"/>
    <mergeCell ref="A8:A9"/>
  </mergeCells>
  <printOptions horizontalCentered="1"/>
  <pageMargins left="0.32" right="0.26" top="0.75" bottom="0.45" header="0.3" footer="0.17"/>
  <pageSetup horizontalDpi="600" verticalDpi="600" orientation="landscape" paperSize="9" r:id="rId2"/>
  <headerFooter>
    <oddFooter>&amp;LPhụ lục &amp;A&amp;R&amp;P</oddFooter>
  </headerFooter>
  <drawing r:id="rId1"/>
</worksheet>
</file>

<file path=xl/worksheets/sheet12.xml><?xml version="1.0" encoding="utf-8"?>
<worksheet xmlns="http://schemas.openxmlformats.org/spreadsheetml/2006/main" xmlns:r="http://schemas.openxmlformats.org/officeDocument/2006/relationships">
  <sheetPr>
    <tabColor rgb="FF00B050"/>
  </sheetPr>
  <dimension ref="A1:I15"/>
  <sheetViews>
    <sheetView showZeros="0" zoomScalePageLayoutView="0" workbookViewId="0" topLeftCell="A1">
      <selection activeCell="G12" sqref="G12"/>
    </sheetView>
  </sheetViews>
  <sheetFormatPr defaultColWidth="9.00390625" defaultRowHeight="15.75"/>
  <cols>
    <col min="1" max="1" width="5.50390625" style="28" customWidth="1"/>
    <col min="2" max="2" width="30.00390625" style="27" customWidth="1"/>
    <col min="3" max="3" width="12.125" style="28" customWidth="1"/>
    <col min="4" max="6" width="8.00390625" style="28" customWidth="1"/>
    <col min="7" max="7" width="16.125" style="28" customWidth="1"/>
    <col min="8" max="8" width="37.75390625" style="28" customWidth="1"/>
    <col min="9" max="9" width="7.25390625" style="28" customWidth="1"/>
  </cols>
  <sheetData>
    <row r="1" spans="1:9" s="33" customFormat="1" ht="15.75">
      <c r="A1" s="237" t="str">
        <f>'Tong CMD'!A1:C1</f>
        <v>HỘI ĐỒNG NHÂN DÂN</v>
      </c>
      <c r="B1" s="237"/>
      <c r="C1" s="237"/>
      <c r="D1" s="238" t="s">
        <v>8</v>
      </c>
      <c r="E1" s="238"/>
      <c r="F1" s="238"/>
      <c r="G1" s="238"/>
      <c r="H1" s="238"/>
      <c r="I1" s="238"/>
    </row>
    <row r="2" spans="1:9" s="33" customFormat="1" ht="15.75" customHeight="1">
      <c r="A2" s="238" t="str">
        <f>+'Tong CMD'!A2:C2</f>
        <v>TỈNH HÀ TĨNH</v>
      </c>
      <c r="B2" s="238"/>
      <c r="C2" s="238"/>
      <c r="D2" s="238" t="s">
        <v>9</v>
      </c>
      <c r="E2" s="238"/>
      <c r="F2" s="238"/>
      <c r="G2" s="238"/>
      <c r="H2" s="238"/>
      <c r="I2" s="238"/>
    </row>
    <row r="3" spans="1:9" s="33" customFormat="1" ht="15.75">
      <c r="A3" s="241"/>
      <c r="B3" s="241"/>
      <c r="C3" s="241"/>
      <c r="D3" s="241"/>
      <c r="E3" s="241"/>
      <c r="F3" s="241"/>
      <c r="G3" s="241"/>
      <c r="H3" s="241"/>
      <c r="I3" s="241"/>
    </row>
    <row r="4" spans="1:9" s="33" customFormat="1" ht="15.75">
      <c r="A4" s="239" t="s">
        <v>186</v>
      </c>
      <c r="B4" s="239"/>
      <c r="C4" s="239"/>
      <c r="D4" s="239"/>
      <c r="E4" s="239"/>
      <c r="F4" s="239"/>
      <c r="G4" s="239"/>
      <c r="H4" s="239"/>
      <c r="I4" s="239"/>
    </row>
    <row r="5" spans="1:9" s="33" customFormat="1" ht="15.75">
      <c r="A5" s="239" t="s">
        <v>165</v>
      </c>
      <c r="B5" s="239"/>
      <c r="C5" s="239"/>
      <c r="D5" s="239"/>
      <c r="E5" s="239"/>
      <c r="F5" s="239"/>
      <c r="G5" s="239"/>
      <c r="H5" s="239"/>
      <c r="I5" s="239"/>
    </row>
    <row r="6" spans="1:9" s="33" customFormat="1" ht="15.75">
      <c r="A6" s="242" t="str">
        <f>'Tong CMD'!A5:H5</f>
        <v>(Kèm theo Nghị quyết số    .../NQ-HĐND ngày      tháng    năm 2023 của Hội đồng nhân dân tỉnh)</v>
      </c>
      <c r="B6" s="242"/>
      <c r="C6" s="242"/>
      <c r="D6" s="242"/>
      <c r="E6" s="242"/>
      <c r="F6" s="242"/>
      <c r="G6" s="242"/>
      <c r="H6" s="242"/>
      <c r="I6" s="242"/>
    </row>
    <row r="7" spans="1:9" ht="15.75">
      <c r="A7" s="243"/>
      <c r="B7" s="243"/>
      <c r="C7" s="243"/>
      <c r="D7" s="243"/>
      <c r="E7" s="243"/>
      <c r="F7" s="243"/>
      <c r="G7" s="243"/>
      <c r="H7" s="243"/>
      <c r="I7" s="243"/>
    </row>
    <row r="8" spans="1:9" ht="23.25" customHeight="1">
      <c r="A8" s="244" t="s">
        <v>7</v>
      </c>
      <c r="B8" s="247" t="s">
        <v>10</v>
      </c>
      <c r="C8" s="245" t="s">
        <v>24</v>
      </c>
      <c r="D8" s="246" t="s">
        <v>6</v>
      </c>
      <c r="E8" s="246"/>
      <c r="F8" s="246"/>
      <c r="G8" s="247" t="s">
        <v>34</v>
      </c>
      <c r="H8" s="246" t="s">
        <v>22</v>
      </c>
      <c r="I8" s="246" t="s">
        <v>21</v>
      </c>
    </row>
    <row r="9" spans="1:9" ht="19.5" customHeight="1">
      <c r="A9" s="244"/>
      <c r="B9" s="247"/>
      <c r="C9" s="245"/>
      <c r="D9" s="29" t="s">
        <v>4</v>
      </c>
      <c r="E9" s="29" t="s">
        <v>3</v>
      </c>
      <c r="F9" s="29" t="s">
        <v>11</v>
      </c>
      <c r="G9" s="247"/>
      <c r="H9" s="246"/>
      <c r="I9" s="246"/>
    </row>
    <row r="10" spans="1:9" ht="17.25" customHeight="1">
      <c r="A10" s="30">
        <v>-1</v>
      </c>
      <c r="B10" s="30">
        <v>-2</v>
      </c>
      <c r="C10" s="30" t="s">
        <v>35</v>
      </c>
      <c r="D10" s="30">
        <v>-4</v>
      </c>
      <c r="E10" s="30">
        <v>-5</v>
      </c>
      <c r="F10" s="30">
        <v>-6</v>
      </c>
      <c r="G10" s="30">
        <v>-7</v>
      </c>
      <c r="H10" s="30">
        <v>-8</v>
      </c>
      <c r="I10" s="30">
        <v>-9</v>
      </c>
    </row>
    <row r="11" spans="1:9" ht="15.75">
      <c r="A11" s="73" t="s">
        <v>12</v>
      </c>
      <c r="B11" s="74" t="s">
        <v>111</v>
      </c>
      <c r="C11" s="75">
        <f>SUM(C12)</f>
        <v>0.06</v>
      </c>
      <c r="D11" s="75">
        <f>SUM(D12)</f>
        <v>0.06</v>
      </c>
      <c r="E11" s="76"/>
      <c r="F11" s="76"/>
      <c r="G11" s="77"/>
      <c r="H11" s="78"/>
      <c r="I11" s="101"/>
    </row>
    <row r="12" spans="1:9" ht="51">
      <c r="A12" s="79">
        <v>1</v>
      </c>
      <c r="B12" s="178" t="s">
        <v>110</v>
      </c>
      <c r="C12" s="80">
        <f>+D12</f>
        <v>0.06</v>
      </c>
      <c r="D12" s="81">
        <v>0.06</v>
      </c>
      <c r="E12" s="82"/>
      <c r="F12" s="82"/>
      <c r="G12" s="83" t="s">
        <v>112</v>
      </c>
      <c r="H12" s="193" t="s">
        <v>131</v>
      </c>
      <c r="I12" s="101"/>
    </row>
    <row r="13" spans="1:9" ht="15.75">
      <c r="A13" s="102">
        <f>+A12</f>
        <v>1</v>
      </c>
      <c r="B13" s="103" t="s">
        <v>49</v>
      </c>
      <c r="C13" s="104">
        <f>+C11</f>
        <v>0.06</v>
      </c>
      <c r="D13" s="104">
        <f>+D11</f>
        <v>0.06</v>
      </c>
      <c r="E13" s="104"/>
      <c r="F13" s="104"/>
      <c r="G13" s="105"/>
      <c r="H13" s="106"/>
      <c r="I13" s="101"/>
    </row>
    <row r="15" spans="6:9" ht="15.75">
      <c r="F15" s="236" t="s">
        <v>190</v>
      </c>
      <c r="G15" s="236"/>
      <c r="H15" s="236"/>
      <c r="I15" s="236"/>
    </row>
  </sheetData>
  <sheetProtection/>
  <mergeCells count="17">
    <mergeCell ref="I8:I9"/>
    <mergeCell ref="A1:C1"/>
    <mergeCell ref="D1:I1"/>
    <mergeCell ref="A2:C2"/>
    <mergeCell ref="D2:I2"/>
    <mergeCell ref="A3:I3"/>
    <mergeCell ref="A4:I4"/>
    <mergeCell ref="F15:I15"/>
    <mergeCell ref="A5:I5"/>
    <mergeCell ref="A6:I6"/>
    <mergeCell ref="A7:I7"/>
    <mergeCell ref="A8:A9"/>
    <mergeCell ref="B8:B9"/>
    <mergeCell ref="C8:C9"/>
    <mergeCell ref="D8:F8"/>
    <mergeCell ref="G8:G9"/>
    <mergeCell ref="H8:H9"/>
  </mergeCells>
  <printOptions horizontalCentered="1"/>
  <pageMargins left="0.32" right="0.26" top="0.75" bottom="0.45" header="0.3" footer="0.17"/>
  <pageSetup horizontalDpi="600" verticalDpi="600" orientation="landscape" paperSize="9" r:id="rId2"/>
  <headerFooter>
    <oddFooter>&amp;LPhụ lục &amp;A&amp;R&amp;P</oddFooter>
  </headerFooter>
  <drawing r:id="rId1"/>
</worksheet>
</file>

<file path=xl/worksheets/sheet2.xml><?xml version="1.0" encoding="utf-8"?>
<worksheet xmlns="http://schemas.openxmlformats.org/spreadsheetml/2006/main" xmlns:r="http://schemas.openxmlformats.org/officeDocument/2006/relationships">
  <sheetPr>
    <tabColor rgb="FFFF0000"/>
  </sheetPr>
  <dimension ref="A1:L60"/>
  <sheetViews>
    <sheetView showZeros="0" zoomScale="130" zoomScaleNormal="130" zoomScalePageLayoutView="0" workbookViewId="0" topLeftCell="A1">
      <selection activeCell="A4" sqref="A4:H4"/>
    </sheetView>
  </sheetViews>
  <sheetFormatPr defaultColWidth="9.00390625" defaultRowHeight="15.75"/>
  <cols>
    <col min="1" max="1" width="7.75390625" style="27" customWidth="1"/>
    <col min="2" max="2" width="21.625" style="4" customWidth="1"/>
    <col min="3" max="3" width="17.00390625" style="4" customWidth="1"/>
    <col min="4" max="4" width="16.75390625" style="28" customWidth="1"/>
    <col min="5" max="7" width="10.75390625" style="4" customWidth="1"/>
    <col min="8" max="8" width="21.00390625" style="4" customWidth="1"/>
  </cols>
  <sheetData>
    <row r="1" spans="1:8" s="33" customFormat="1" ht="15.75">
      <c r="A1" s="237" t="s">
        <v>188</v>
      </c>
      <c r="B1" s="237"/>
      <c r="C1" s="237"/>
      <c r="D1" s="238" t="s">
        <v>191</v>
      </c>
      <c r="E1" s="238"/>
      <c r="F1" s="238"/>
      <c r="G1" s="238"/>
      <c r="H1" s="238"/>
    </row>
    <row r="2" spans="1:8" s="33" customFormat="1" ht="15.75">
      <c r="A2" s="238" t="s">
        <v>187</v>
      </c>
      <c r="B2" s="238"/>
      <c r="C2" s="238"/>
      <c r="D2" s="238" t="s">
        <v>9</v>
      </c>
      <c r="E2" s="238"/>
      <c r="F2" s="238"/>
      <c r="G2" s="238"/>
      <c r="H2" s="238"/>
    </row>
    <row r="3" spans="1:8" s="33" customFormat="1" ht="15.75">
      <c r="A3" s="34"/>
      <c r="B3" s="34"/>
      <c r="C3" s="34"/>
      <c r="D3" s="34"/>
      <c r="E3" s="34"/>
      <c r="F3" s="34"/>
      <c r="G3" s="34"/>
      <c r="H3" s="34"/>
    </row>
    <row r="4" spans="1:8" s="33" customFormat="1" ht="39" customHeight="1">
      <c r="A4" s="239" t="s">
        <v>147</v>
      </c>
      <c r="B4" s="239"/>
      <c r="C4" s="239"/>
      <c r="D4" s="239"/>
      <c r="E4" s="239"/>
      <c r="F4" s="239"/>
      <c r="G4" s="239"/>
      <c r="H4" s="239"/>
    </row>
    <row r="5" spans="1:8" s="33" customFormat="1" ht="15.75">
      <c r="A5" s="240" t="s">
        <v>189</v>
      </c>
      <c r="B5" s="240"/>
      <c r="C5" s="240"/>
      <c r="D5" s="240"/>
      <c r="E5" s="240"/>
      <c r="F5" s="240"/>
      <c r="G5" s="240"/>
      <c r="H5" s="240"/>
    </row>
    <row r="6" spans="1:8" ht="15.75">
      <c r="A6" s="5"/>
      <c r="B6" s="5"/>
      <c r="C6" s="5"/>
      <c r="D6" s="5"/>
      <c r="E6" s="5"/>
      <c r="F6" s="5"/>
      <c r="G6" s="5"/>
      <c r="H6" s="5"/>
    </row>
    <row r="7" spans="1:8" ht="24" customHeight="1">
      <c r="A7" s="234" t="s">
        <v>7</v>
      </c>
      <c r="B7" s="235" t="s">
        <v>36</v>
      </c>
      <c r="C7" s="235" t="s">
        <v>23</v>
      </c>
      <c r="D7" s="235" t="s">
        <v>24</v>
      </c>
      <c r="E7" s="235" t="s">
        <v>6</v>
      </c>
      <c r="F7" s="235"/>
      <c r="G7" s="235"/>
      <c r="H7" s="235" t="s">
        <v>5</v>
      </c>
    </row>
    <row r="8" spans="1:8" ht="36" customHeight="1">
      <c r="A8" s="234"/>
      <c r="B8" s="235"/>
      <c r="C8" s="235"/>
      <c r="D8" s="235"/>
      <c r="E8" s="6" t="s">
        <v>4</v>
      </c>
      <c r="F8" s="6" t="s">
        <v>3</v>
      </c>
      <c r="G8" s="6" t="s">
        <v>2</v>
      </c>
      <c r="H8" s="235"/>
    </row>
    <row r="9" spans="1:8" ht="15.75">
      <c r="A9" s="7">
        <v>-1</v>
      </c>
      <c r="B9" s="7">
        <v>-2</v>
      </c>
      <c r="C9" s="7">
        <v>-3</v>
      </c>
      <c r="D9" s="7" t="s">
        <v>25</v>
      </c>
      <c r="E9" s="7">
        <v>-5</v>
      </c>
      <c r="F9" s="7">
        <v>-6</v>
      </c>
      <c r="G9" s="7">
        <v>-7</v>
      </c>
      <c r="H9" s="7">
        <v>-8</v>
      </c>
    </row>
    <row r="10" spans="1:11" ht="21" customHeight="1">
      <c r="A10" s="63"/>
      <c r="B10" s="64" t="s">
        <v>0</v>
      </c>
      <c r="C10" s="65">
        <f>SUM(C11:C20)</f>
        <v>30</v>
      </c>
      <c r="D10" s="66">
        <f>SUM(D11:D20)</f>
        <v>21.848000000000003</v>
      </c>
      <c r="E10" s="66">
        <f>SUM(E11:E20)</f>
        <v>21.848000000000003</v>
      </c>
      <c r="F10" s="66">
        <f>SUM(F11:F20)</f>
        <v>0</v>
      </c>
      <c r="G10" s="66">
        <f>SUM(G11:G20)</f>
        <v>0</v>
      </c>
      <c r="H10" s="67"/>
      <c r="I10" s="44"/>
      <c r="J10" s="44"/>
      <c r="K10" s="44"/>
    </row>
    <row r="11" spans="1:9" ht="18" customHeight="1">
      <c r="A11" s="68">
        <v>1</v>
      </c>
      <c r="B11" s="69" t="s">
        <v>1</v>
      </c>
      <c r="C11" s="70">
        <f>'2.1.TPHT'!A18</f>
        <v>4</v>
      </c>
      <c r="D11" s="71">
        <f>E11+F11</f>
        <v>3.55</v>
      </c>
      <c r="E11" s="71">
        <f>'2.1.TPHT'!D18</f>
        <v>3.55</v>
      </c>
      <c r="F11" s="71"/>
      <c r="G11" s="71"/>
      <c r="H11" s="72" t="s">
        <v>26</v>
      </c>
      <c r="I11" s="44"/>
    </row>
    <row r="12" spans="1:9" ht="18" customHeight="1">
      <c r="A12" s="68">
        <v>2</v>
      </c>
      <c r="B12" s="69" t="s">
        <v>37</v>
      </c>
      <c r="C12" s="70">
        <f>'2.2.T Hà'!A22</f>
        <v>6</v>
      </c>
      <c r="D12" s="71">
        <f>E12+F12</f>
        <v>3.65</v>
      </c>
      <c r="E12" s="71">
        <f>'2.2.T Hà'!D22</f>
        <v>3.65</v>
      </c>
      <c r="F12" s="71"/>
      <c r="G12" s="71"/>
      <c r="H12" s="72" t="s">
        <v>27</v>
      </c>
      <c r="I12" s="44"/>
    </row>
    <row r="13" spans="1:12" s="39" customFormat="1" ht="18" customHeight="1">
      <c r="A13" s="68">
        <v>3</v>
      </c>
      <c r="B13" s="69" t="s">
        <v>38</v>
      </c>
      <c r="C13" s="70">
        <f>'2.3.CX'!A15</f>
        <v>2</v>
      </c>
      <c r="D13" s="71">
        <f>E13+F13</f>
        <v>1.47</v>
      </c>
      <c r="E13" s="71">
        <f>'2.3.CX'!D15</f>
        <v>1.47</v>
      </c>
      <c r="F13" s="71">
        <f>'2.3.CX'!E15</f>
        <v>0</v>
      </c>
      <c r="G13" s="71">
        <v>0</v>
      </c>
      <c r="H13" s="72" t="s">
        <v>28</v>
      </c>
      <c r="I13" s="44"/>
      <c r="L13" s="40"/>
    </row>
    <row r="14" spans="1:12" s="31" customFormat="1" ht="18" customHeight="1">
      <c r="A14" s="68">
        <v>4</v>
      </c>
      <c r="B14" s="69" t="s">
        <v>39</v>
      </c>
      <c r="C14" s="70">
        <f>'2.4.H Sơn'!A15</f>
        <v>2</v>
      </c>
      <c r="D14" s="71">
        <f>E14+F14</f>
        <v>0.5</v>
      </c>
      <c r="E14" s="71">
        <f>'2.4.H Sơn'!D15</f>
        <v>0.5</v>
      </c>
      <c r="F14" s="71">
        <f>'2.4.H Sơn'!E15</f>
        <v>0</v>
      </c>
      <c r="G14" s="71">
        <v>0</v>
      </c>
      <c r="H14" s="72" t="s">
        <v>29</v>
      </c>
      <c r="I14" s="44"/>
      <c r="L14"/>
    </row>
    <row r="15" spans="1:12" s="31" customFormat="1" ht="18" customHeight="1">
      <c r="A15" s="68">
        <v>5</v>
      </c>
      <c r="B15" s="69" t="s">
        <v>40</v>
      </c>
      <c r="C15" s="70">
        <f>'2.5.Đức Thọ'!A21</f>
        <v>5</v>
      </c>
      <c r="D15" s="71">
        <f>E15</f>
        <v>4.8100000000000005</v>
      </c>
      <c r="E15" s="71">
        <f>'2.5.Đức Thọ'!C21</f>
        <v>4.8100000000000005</v>
      </c>
      <c r="F15" s="71"/>
      <c r="G15" s="71"/>
      <c r="H15" s="72" t="s">
        <v>30</v>
      </c>
      <c r="I15" s="44"/>
      <c r="L15"/>
    </row>
    <row r="16" spans="1:12" s="31" customFormat="1" ht="18" customHeight="1">
      <c r="A16" s="68">
        <v>6</v>
      </c>
      <c r="B16" s="69" t="s">
        <v>74</v>
      </c>
      <c r="C16" s="70">
        <f>'2.6.Lộc Hà'!A13</f>
        <v>1</v>
      </c>
      <c r="D16" s="71">
        <f>E16</f>
        <v>0.13</v>
      </c>
      <c r="E16" s="71">
        <f>'2.6.Lộc Hà'!D13</f>
        <v>0.13</v>
      </c>
      <c r="F16" s="71"/>
      <c r="G16" s="71"/>
      <c r="H16" s="72" t="s">
        <v>31</v>
      </c>
      <c r="I16" s="44"/>
      <c r="L16"/>
    </row>
    <row r="17" spans="1:12" s="31" customFormat="1" ht="18" customHeight="1">
      <c r="A17" s="68">
        <v>7</v>
      </c>
      <c r="B17" s="69" t="s">
        <v>42</v>
      </c>
      <c r="C17" s="70">
        <f>+'2.7.KAH'!A22</f>
        <v>6</v>
      </c>
      <c r="D17" s="71">
        <f>E17+F17</f>
        <v>1.858</v>
      </c>
      <c r="E17" s="71">
        <f>+'2.7.KAH'!D22</f>
        <v>1.858</v>
      </c>
      <c r="F17" s="71"/>
      <c r="G17" s="71"/>
      <c r="H17" s="72" t="s">
        <v>32</v>
      </c>
      <c r="I17" s="44"/>
      <c r="J17" s="37"/>
      <c r="L17"/>
    </row>
    <row r="18" spans="1:12" s="31" customFormat="1" ht="18" customHeight="1">
      <c r="A18" s="68">
        <v>8</v>
      </c>
      <c r="B18" s="69" t="s">
        <v>41</v>
      </c>
      <c r="C18" s="70">
        <f>+'2.8.Can Lộc'!A13</f>
        <v>1</v>
      </c>
      <c r="D18" s="71">
        <f>E18+F18</f>
        <v>0.38</v>
      </c>
      <c r="E18" s="71">
        <f>+'2.8.Can Lộc'!D13</f>
        <v>0.38</v>
      </c>
      <c r="F18" s="71"/>
      <c r="G18" s="71"/>
      <c r="H18" s="72" t="s">
        <v>33</v>
      </c>
      <c r="I18" s="44"/>
      <c r="J18" s="37"/>
      <c r="L18"/>
    </row>
    <row r="19" spans="1:12" s="31" customFormat="1" ht="18" customHeight="1">
      <c r="A19" s="68">
        <v>9</v>
      </c>
      <c r="B19" s="69" t="s">
        <v>108</v>
      </c>
      <c r="C19" s="70">
        <f>+'2.9.N Xuân'!A14</f>
        <v>2</v>
      </c>
      <c r="D19" s="71">
        <f>E19+F19</f>
        <v>5.4399999999999995</v>
      </c>
      <c r="E19" s="71">
        <f>+'2.9.N Xuân'!D14</f>
        <v>5.4399999999999995</v>
      </c>
      <c r="F19" s="71"/>
      <c r="G19" s="71"/>
      <c r="H19" s="72" t="s">
        <v>128</v>
      </c>
      <c r="I19" s="44"/>
      <c r="J19" s="37"/>
      <c r="L19"/>
    </row>
    <row r="20" spans="1:12" s="31" customFormat="1" ht="18" customHeight="1">
      <c r="A20" s="68">
        <v>10</v>
      </c>
      <c r="B20" s="69" t="s">
        <v>109</v>
      </c>
      <c r="C20" s="70">
        <f>+'2.10.H Khê'!A13</f>
        <v>1</v>
      </c>
      <c r="D20" s="71">
        <f>E20+F20</f>
        <v>0.06</v>
      </c>
      <c r="E20" s="71">
        <f>+'2.10.H Khê'!D13</f>
        <v>0.06</v>
      </c>
      <c r="F20" s="71">
        <f>+'2.10.H Khê'!E13</f>
        <v>0</v>
      </c>
      <c r="G20" s="71"/>
      <c r="H20" s="72" t="s">
        <v>129</v>
      </c>
      <c r="I20" s="44"/>
      <c r="J20" s="37"/>
      <c r="L20"/>
    </row>
    <row r="21" spans="1:8" ht="9" customHeight="1">
      <c r="A21" s="8"/>
      <c r="B21" s="9"/>
      <c r="C21" s="9"/>
      <c r="D21" s="10"/>
      <c r="E21" s="11"/>
      <c r="F21" s="12"/>
      <c r="G21" s="12"/>
      <c r="H21" s="12"/>
    </row>
    <row r="22" spans="1:11" ht="20.25" customHeight="1">
      <c r="A22" s="13"/>
      <c r="B22" s="14"/>
      <c r="C22" s="15"/>
      <c r="E22" s="236" t="s">
        <v>190</v>
      </c>
      <c r="F22" s="236"/>
      <c r="G22" s="236"/>
      <c r="H22" s="236"/>
      <c r="I22" s="32"/>
      <c r="J22" s="32"/>
      <c r="K22" s="32"/>
    </row>
    <row r="23" spans="1:7" ht="15.75">
      <c r="A23" s="8"/>
      <c r="C23" s="17"/>
      <c r="D23" s="18"/>
      <c r="E23" s="18"/>
      <c r="F23" s="18"/>
      <c r="G23" s="18"/>
    </row>
    <row r="24" spans="1:7" ht="15.75">
      <c r="A24" s="8"/>
      <c r="C24" s="17"/>
      <c r="D24" s="18"/>
      <c r="E24" s="18"/>
      <c r="F24" s="18"/>
      <c r="G24" s="18"/>
    </row>
    <row r="25" spans="1:7" ht="15.75">
      <c r="A25" s="8"/>
      <c r="C25" s="15"/>
      <c r="D25" s="32"/>
      <c r="E25" s="32"/>
      <c r="F25" s="32"/>
      <c r="G25" s="32"/>
    </row>
    <row r="26" spans="1:8" ht="15.75">
      <c r="A26" s="8"/>
      <c r="B26" s="14"/>
      <c r="C26" s="17"/>
      <c r="D26" s="18"/>
      <c r="E26" s="18"/>
      <c r="F26" s="18"/>
      <c r="G26" s="18"/>
      <c r="H26" s="19"/>
    </row>
    <row r="27" spans="1:8" ht="15.75">
      <c r="A27" s="13"/>
      <c r="B27" s="20"/>
      <c r="C27" s="14"/>
      <c r="D27" s="16"/>
      <c r="F27" s="12"/>
      <c r="H27" s="12"/>
    </row>
    <row r="28" spans="1:8" ht="15.75">
      <c r="A28" s="8"/>
      <c r="B28" s="12"/>
      <c r="C28" s="20"/>
      <c r="D28" s="21"/>
      <c r="E28" s="11"/>
      <c r="F28" s="12"/>
      <c r="G28" s="12"/>
      <c r="H28" s="12"/>
    </row>
    <row r="29" spans="1:8" ht="15.75">
      <c r="A29" s="8"/>
      <c r="B29" s="12"/>
      <c r="C29" s="12"/>
      <c r="D29" s="10"/>
      <c r="E29" s="11"/>
      <c r="F29" s="12"/>
      <c r="G29" s="12"/>
      <c r="H29" s="12"/>
    </row>
    <row r="30" spans="1:8" ht="15.75">
      <c r="A30" s="8"/>
      <c r="B30" s="12"/>
      <c r="C30" s="12"/>
      <c r="D30" s="10"/>
      <c r="E30" s="11"/>
      <c r="F30" s="12"/>
      <c r="G30" s="12"/>
      <c r="H30" s="12"/>
    </row>
    <row r="31" spans="1:8" ht="15.75">
      <c r="A31" s="8"/>
      <c r="B31" s="9"/>
      <c r="C31" s="12"/>
      <c r="D31" s="10"/>
      <c r="E31" s="11"/>
      <c r="F31" s="12"/>
      <c r="G31" s="12"/>
      <c r="H31" s="12"/>
    </row>
    <row r="32" spans="1:8" ht="15.75">
      <c r="A32" s="8"/>
      <c r="B32" s="23"/>
      <c r="C32" s="9"/>
      <c r="D32" s="22"/>
      <c r="E32" s="11"/>
      <c r="F32" s="12"/>
      <c r="G32" s="12"/>
      <c r="H32" s="12"/>
    </row>
    <row r="33" spans="1:8" ht="15.75">
      <c r="A33" s="8"/>
      <c r="B33" s="24"/>
      <c r="C33" s="23"/>
      <c r="D33" s="10"/>
      <c r="E33" s="11"/>
      <c r="F33" s="12"/>
      <c r="G33" s="12"/>
      <c r="H33" s="12"/>
    </row>
    <row r="34" spans="1:8" ht="15.75">
      <c r="A34" s="13"/>
      <c r="B34" s="20"/>
      <c r="C34" s="24"/>
      <c r="D34" s="10"/>
      <c r="E34" s="11"/>
      <c r="F34" s="12"/>
      <c r="G34" s="12"/>
      <c r="H34" s="12"/>
    </row>
    <row r="35" spans="1:8" ht="15.75">
      <c r="A35" s="8"/>
      <c r="B35" s="12"/>
      <c r="C35" s="20"/>
      <c r="D35" s="21"/>
      <c r="E35" s="11"/>
      <c r="F35" s="12"/>
      <c r="G35" s="12"/>
      <c r="H35" s="12"/>
    </row>
    <row r="36" spans="1:8" ht="15.75">
      <c r="A36" s="8"/>
      <c r="B36" s="12"/>
      <c r="C36" s="12"/>
      <c r="D36" s="10"/>
      <c r="E36" s="11"/>
      <c r="F36" s="12"/>
      <c r="G36" s="12"/>
      <c r="H36" s="12"/>
    </row>
    <row r="37" spans="1:8" ht="15.75">
      <c r="A37" s="8"/>
      <c r="B37" s="9"/>
      <c r="C37" s="12"/>
      <c r="D37" s="10"/>
      <c r="E37" s="11"/>
      <c r="F37" s="12"/>
      <c r="G37" s="12"/>
      <c r="H37" s="12"/>
    </row>
    <row r="38" spans="1:8" ht="15.75">
      <c r="A38" s="8"/>
      <c r="B38" s="12"/>
      <c r="C38" s="9"/>
      <c r="D38" s="10"/>
      <c r="E38" s="11"/>
      <c r="F38" s="12"/>
      <c r="G38" s="12"/>
      <c r="H38" s="12"/>
    </row>
    <row r="39" spans="1:8" ht="15.75">
      <c r="A39" s="8"/>
      <c r="B39" s="12"/>
      <c r="C39" s="12"/>
      <c r="D39" s="10"/>
      <c r="E39" s="11"/>
      <c r="F39" s="12"/>
      <c r="G39" s="12"/>
      <c r="H39" s="12"/>
    </row>
    <row r="40" spans="1:8" ht="15.75">
      <c r="A40" s="8"/>
      <c r="B40" s="12"/>
      <c r="C40" s="12"/>
      <c r="D40" s="10"/>
      <c r="E40" s="11"/>
      <c r="F40" s="12"/>
      <c r="G40" s="12"/>
      <c r="H40" s="12"/>
    </row>
    <row r="41" spans="1:8" ht="15.75">
      <c r="A41" s="8"/>
      <c r="B41" s="12"/>
      <c r="C41" s="12"/>
      <c r="D41" s="10"/>
      <c r="E41" s="11"/>
      <c r="F41" s="12"/>
      <c r="G41" s="12"/>
      <c r="H41" s="12"/>
    </row>
    <row r="42" spans="1:8" ht="15.75">
      <c r="A42" s="8"/>
      <c r="B42" s="9"/>
      <c r="C42" s="12"/>
      <c r="D42" s="10"/>
      <c r="E42" s="11"/>
      <c r="F42" s="12"/>
      <c r="G42" s="12"/>
      <c r="H42" s="12"/>
    </row>
    <row r="43" spans="1:8" ht="15.75">
      <c r="A43" s="13"/>
      <c r="B43" s="20"/>
      <c r="C43" s="9"/>
      <c r="D43" s="22"/>
      <c r="E43" s="11"/>
      <c r="F43" s="12"/>
      <c r="G43" s="12"/>
      <c r="H43" s="12"/>
    </row>
    <row r="44" spans="1:8" ht="15.75">
      <c r="A44" s="8"/>
      <c r="B44" s="12"/>
      <c r="C44" s="20"/>
      <c r="D44" s="21"/>
      <c r="E44" s="11"/>
      <c r="F44" s="12"/>
      <c r="G44" s="12"/>
      <c r="H44" s="12"/>
    </row>
    <row r="45" spans="1:8" ht="15.75">
      <c r="A45" s="8"/>
      <c r="B45" s="12"/>
      <c r="C45" s="12"/>
      <c r="D45" s="10"/>
      <c r="E45" s="11"/>
      <c r="F45" s="12"/>
      <c r="G45" s="12"/>
      <c r="H45" s="12"/>
    </row>
    <row r="46" spans="1:8" ht="15.75">
      <c r="A46" s="8"/>
      <c r="B46" s="12"/>
      <c r="C46" s="12"/>
      <c r="D46" s="10"/>
      <c r="E46" s="11"/>
      <c r="F46" s="12"/>
      <c r="G46" s="12"/>
      <c r="H46" s="12"/>
    </row>
    <row r="47" spans="1:8" ht="15.75">
      <c r="A47" s="8"/>
      <c r="B47" s="9"/>
      <c r="C47" s="12"/>
      <c r="D47" s="10"/>
      <c r="E47" s="11"/>
      <c r="F47" s="12"/>
      <c r="G47" s="12"/>
      <c r="H47" s="12"/>
    </row>
    <row r="48" spans="1:8" ht="15.75">
      <c r="A48" s="8"/>
      <c r="B48" s="9"/>
      <c r="C48" s="9"/>
      <c r="D48" s="10"/>
      <c r="E48" s="11"/>
      <c r="F48" s="12"/>
      <c r="G48" s="12"/>
      <c r="H48" s="12"/>
    </row>
    <row r="49" spans="1:8" ht="15.75">
      <c r="A49" s="8"/>
      <c r="B49" s="9"/>
      <c r="C49" s="9"/>
      <c r="D49" s="10"/>
      <c r="E49" s="11"/>
      <c r="F49" s="12"/>
      <c r="G49" s="12"/>
      <c r="H49" s="12"/>
    </row>
    <row r="50" spans="1:8" ht="15.75">
      <c r="A50" s="13"/>
      <c r="B50" s="20"/>
      <c r="C50" s="9"/>
      <c r="D50" s="10"/>
      <c r="E50" s="11"/>
      <c r="F50" s="12"/>
      <c r="G50" s="12"/>
      <c r="H50" s="12"/>
    </row>
    <row r="51" spans="1:8" ht="15.75">
      <c r="A51" s="26"/>
      <c r="B51" s="12"/>
      <c r="C51" s="20"/>
      <c r="D51" s="21"/>
      <c r="E51" s="25"/>
      <c r="F51" s="12"/>
      <c r="G51" s="12"/>
      <c r="H51" s="12"/>
    </row>
    <row r="52" spans="1:8" ht="15.75">
      <c r="A52" s="26"/>
      <c r="B52" s="12"/>
      <c r="C52" s="12"/>
      <c r="D52" s="11"/>
      <c r="E52" s="12"/>
      <c r="F52" s="12"/>
      <c r="G52" s="12"/>
      <c r="H52" s="12"/>
    </row>
    <row r="53" spans="1:8" ht="15.75">
      <c r="A53" s="26"/>
      <c r="B53" s="12"/>
      <c r="C53" s="12"/>
      <c r="D53" s="11"/>
      <c r="E53" s="12"/>
      <c r="F53" s="12"/>
      <c r="G53" s="12"/>
      <c r="H53" s="12"/>
    </row>
    <row r="54" spans="1:8" ht="15.75">
      <c r="A54" s="26"/>
      <c r="B54" s="12"/>
      <c r="C54" s="12"/>
      <c r="D54" s="11"/>
      <c r="E54" s="12"/>
      <c r="F54" s="12"/>
      <c r="G54" s="12"/>
      <c r="H54" s="12"/>
    </row>
    <row r="55" spans="1:8" ht="15.75">
      <c r="A55" s="26"/>
      <c r="B55" s="12"/>
      <c r="C55" s="12"/>
      <c r="D55" s="11"/>
      <c r="E55" s="12"/>
      <c r="F55" s="12"/>
      <c r="G55" s="12"/>
      <c r="H55" s="12"/>
    </row>
    <row r="56" spans="1:8" ht="15.75">
      <c r="A56" s="26"/>
      <c r="B56" s="12"/>
      <c r="C56" s="12"/>
      <c r="D56" s="11"/>
      <c r="E56" s="12"/>
      <c r="F56" s="12"/>
      <c r="G56" s="12"/>
      <c r="H56" s="12"/>
    </row>
    <row r="57" spans="1:8" ht="15.75">
      <c r="A57" s="26"/>
      <c r="B57" s="12"/>
      <c r="C57" s="12"/>
      <c r="D57" s="11"/>
      <c r="E57" s="12"/>
      <c r="F57" s="12"/>
      <c r="G57" s="12"/>
      <c r="H57" s="12"/>
    </row>
    <row r="58" spans="1:8" ht="15.75">
      <c r="A58" s="26"/>
      <c r="B58" s="12"/>
      <c r="C58" s="12"/>
      <c r="D58" s="11"/>
      <c r="E58" s="12"/>
      <c r="F58" s="12"/>
      <c r="G58" s="12"/>
      <c r="H58" s="12"/>
    </row>
    <row r="59" spans="1:8" ht="15.75">
      <c r="A59" s="26"/>
      <c r="B59" s="12"/>
      <c r="C59" s="12"/>
      <c r="D59" s="11"/>
      <c r="E59" s="12"/>
      <c r="F59" s="12"/>
      <c r="G59" s="12"/>
      <c r="H59" s="12"/>
    </row>
    <row r="60" spans="3:7" ht="15.75">
      <c r="C60" s="12"/>
      <c r="D60" s="11"/>
      <c r="E60" s="12"/>
      <c r="F60" s="12"/>
      <c r="G60" s="12"/>
    </row>
  </sheetData>
  <sheetProtection/>
  <mergeCells count="13">
    <mergeCell ref="E22:H22"/>
    <mergeCell ref="A1:C1"/>
    <mergeCell ref="D1:H1"/>
    <mergeCell ref="A2:C2"/>
    <mergeCell ref="D2:H2"/>
    <mergeCell ref="A4:H4"/>
    <mergeCell ref="A5:H5"/>
    <mergeCell ref="A7:A8"/>
    <mergeCell ref="B7:B8"/>
    <mergeCell ref="C7:C8"/>
    <mergeCell ref="D7:D8"/>
    <mergeCell ref="E7:G7"/>
    <mergeCell ref="H7:H8"/>
  </mergeCells>
  <printOptions horizontalCentered="1"/>
  <pageMargins left="0.7" right="0.7" top="1" bottom="0.75" header="0.3" footer="0.3"/>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tabColor rgb="FF00B050"/>
  </sheetPr>
  <dimension ref="A1:J20"/>
  <sheetViews>
    <sheetView showZeros="0" zoomScalePageLayoutView="0" workbookViewId="0" topLeftCell="A1">
      <selection activeCell="F20" sqref="F20:I20"/>
    </sheetView>
  </sheetViews>
  <sheetFormatPr defaultColWidth="9.00390625" defaultRowHeight="15.75"/>
  <cols>
    <col min="1" max="1" width="7.125" style="28" customWidth="1"/>
    <col min="2" max="2" width="28.50390625" style="27" customWidth="1"/>
    <col min="3" max="3" width="12.125" style="28" customWidth="1"/>
    <col min="4" max="6" width="8.00390625" style="28" customWidth="1"/>
    <col min="7" max="7" width="11.375" style="28" customWidth="1"/>
    <col min="8" max="8" width="29.625" style="28" customWidth="1"/>
    <col min="9" max="9" width="21.625" style="28" customWidth="1"/>
  </cols>
  <sheetData>
    <row r="1" spans="1:9" s="33" customFormat="1" ht="15.75">
      <c r="A1" s="237" t="str">
        <f>'Tong CMD'!A1:C1</f>
        <v>HỘI ĐỒNG NHÂN DÂN</v>
      </c>
      <c r="B1" s="237"/>
      <c r="C1" s="237"/>
      <c r="D1" s="238" t="s">
        <v>8</v>
      </c>
      <c r="E1" s="238"/>
      <c r="F1" s="238"/>
      <c r="G1" s="238"/>
      <c r="H1" s="238"/>
      <c r="I1" s="238"/>
    </row>
    <row r="2" spans="1:9" s="33" customFormat="1" ht="15.75" customHeight="1">
      <c r="A2" s="238" t="str">
        <f>+'Tong CMD'!A2:C2</f>
        <v>TỈNH HÀ TĨNH</v>
      </c>
      <c r="B2" s="238"/>
      <c r="C2" s="238"/>
      <c r="D2" s="238" t="s">
        <v>9</v>
      </c>
      <c r="E2" s="238"/>
      <c r="F2" s="238"/>
      <c r="G2" s="238"/>
      <c r="H2" s="238"/>
      <c r="I2" s="238"/>
    </row>
    <row r="3" spans="1:9" s="33" customFormat="1" ht="15.75">
      <c r="A3" s="241"/>
      <c r="B3" s="241"/>
      <c r="C3" s="241"/>
      <c r="D3" s="241"/>
      <c r="E3" s="241"/>
      <c r="F3" s="241"/>
      <c r="G3" s="241"/>
      <c r="H3" s="241"/>
      <c r="I3" s="241"/>
    </row>
    <row r="4" spans="1:9" s="33" customFormat="1" ht="15.75">
      <c r="A4" s="239" t="s">
        <v>149</v>
      </c>
      <c r="B4" s="239"/>
      <c r="C4" s="239"/>
      <c r="D4" s="239"/>
      <c r="E4" s="239"/>
      <c r="F4" s="239"/>
      <c r="G4" s="239"/>
      <c r="H4" s="239"/>
      <c r="I4" s="239"/>
    </row>
    <row r="5" spans="1:9" s="33" customFormat="1" ht="15.75">
      <c r="A5" s="239" t="s">
        <v>148</v>
      </c>
      <c r="B5" s="239"/>
      <c r="C5" s="239"/>
      <c r="D5" s="239"/>
      <c r="E5" s="239"/>
      <c r="F5" s="239"/>
      <c r="G5" s="239"/>
      <c r="H5" s="239"/>
      <c r="I5" s="239"/>
    </row>
    <row r="6" spans="1:9" s="33" customFormat="1" ht="15.75">
      <c r="A6" s="242" t="str">
        <f>'Tong CMD'!A5:H5</f>
        <v>(Kèm theo Nghị quyết số    .../NQ-HĐND ngày      tháng    năm 2023 của Hội đồng nhân dân tỉnh)</v>
      </c>
      <c r="B6" s="242"/>
      <c r="C6" s="242"/>
      <c r="D6" s="242"/>
      <c r="E6" s="242"/>
      <c r="F6" s="242"/>
      <c r="G6" s="242"/>
      <c r="H6" s="242"/>
      <c r="I6" s="242"/>
    </row>
    <row r="7" spans="1:9" ht="15.75">
      <c r="A7" s="243"/>
      <c r="B7" s="243"/>
      <c r="C7" s="243"/>
      <c r="D7" s="243"/>
      <c r="E7" s="243"/>
      <c r="F7" s="243"/>
      <c r="G7" s="243"/>
      <c r="H7" s="243"/>
      <c r="I7" s="243"/>
    </row>
    <row r="8" spans="1:9" ht="24.75" customHeight="1">
      <c r="A8" s="244" t="s">
        <v>7</v>
      </c>
      <c r="B8" s="247" t="s">
        <v>10</v>
      </c>
      <c r="C8" s="245" t="s">
        <v>24</v>
      </c>
      <c r="D8" s="246" t="s">
        <v>6</v>
      </c>
      <c r="E8" s="246"/>
      <c r="F8" s="246"/>
      <c r="G8" s="247" t="s">
        <v>34</v>
      </c>
      <c r="H8" s="246" t="s">
        <v>22</v>
      </c>
      <c r="I8" s="246" t="s">
        <v>21</v>
      </c>
    </row>
    <row r="9" spans="1:9" ht="29.25" customHeight="1">
      <c r="A9" s="244"/>
      <c r="B9" s="247"/>
      <c r="C9" s="245"/>
      <c r="D9" s="29" t="s">
        <v>4</v>
      </c>
      <c r="E9" s="29" t="s">
        <v>3</v>
      </c>
      <c r="F9" s="29" t="s">
        <v>11</v>
      </c>
      <c r="G9" s="247"/>
      <c r="H9" s="246"/>
      <c r="I9" s="246"/>
    </row>
    <row r="10" spans="1:9" ht="17.25" customHeight="1">
      <c r="A10" s="35">
        <v>-1</v>
      </c>
      <c r="B10" s="35">
        <v>-2</v>
      </c>
      <c r="C10" s="35" t="s">
        <v>35</v>
      </c>
      <c r="D10" s="35">
        <v>-4</v>
      </c>
      <c r="E10" s="35">
        <v>-5</v>
      </c>
      <c r="F10" s="35">
        <v>-6</v>
      </c>
      <c r="G10" s="35">
        <v>-7</v>
      </c>
      <c r="H10" s="35">
        <v>-8</v>
      </c>
      <c r="I10" s="35">
        <v>-9</v>
      </c>
    </row>
    <row r="11" spans="1:9" ht="17.25" customHeight="1">
      <c r="A11" s="163" t="s">
        <v>12</v>
      </c>
      <c r="B11" s="164" t="s">
        <v>100</v>
      </c>
      <c r="C11" s="199">
        <f>SUM(C12:C13)</f>
        <v>2.56</v>
      </c>
      <c r="D11" s="199">
        <f>SUM(D12:D13)</f>
        <v>2.56</v>
      </c>
      <c r="E11" s="165"/>
      <c r="F11" s="165"/>
      <c r="G11" s="167"/>
      <c r="H11" s="168"/>
      <c r="I11" s="169"/>
    </row>
    <row r="12" spans="1:9" ht="51">
      <c r="A12" s="170">
        <v>1</v>
      </c>
      <c r="B12" s="171" t="s">
        <v>101</v>
      </c>
      <c r="C12" s="200">
        <f>SUM(D12:F12)</f>
        <v>2.12</v>
      </c>
      <c r="D12" s="201">
        <v>2.12</v>
      </c>
      <c r="E12" s="173"/>
      <c r="F12" s="173"/>
      <c r="G12" s="167" t="s">
        <v>102</v>
      </c>
      <c r="H12" s="174" t="s">
        <v>130</v>
      </c>
      <c r="I12" s="177"/>
    </row>
    <row r="13" spans="1:10" ht="89.25">
      <c r="A13" s="170">
        <v>2</v>
      </c>
      <c r="B13" s="171" t="s">
        <v>103</v>
      </c>
      <c r="C13" s="200">
        <f>SUM(D13:F13)</f>
        <v>0.44</v>
      </c>
      <c r="D13" s="201">
        <v>0.44</v>
      </c>
      <c r="E13" s="173"/>
      <c r="F13" s="173"/>
      <c r="G13" s="167" t="s">
        <v>97</v>
      </c>
      <c r="H13" s="174" t="s">
        <v>104</v>
      </c>
      <c r="I13" s="177"/>
      <c r="J13" s="51"/>
    </row>
    <row r="14" spans="1:10" ht="15.75">
      <c r="A14" s="163" t="s">
        <v>14</v>
      </c>
      <c r="B14" s="164" t="s">
        <v>44</v>
      </c>
      <c r="C14" s="199">
        <f>SUM(C15:C15)</f>
        <v>0.15</v>
      </c>
      <c r="D14" s="199">
        <f>SUM(D15:D15)</f>
        <v>0.15</v>
      </c>
      <c r="E14" s="165"/>
      <c r="F14" s="165"/>
      <c r="G14" s="167"/>
      <c r="H14" s="168"/>
      <c r="I14" s="177"/>
      <c r="J14" s="51"/>
    </row>
    <row r="15" spans="1:10" ht="63.75">
      <c r="A15" s="170">
        <v>1</v>
      </c>
      <c r="B15" s="171" t="s">
        <v>105</v>
      </c>
      <c r="C15" s="200">
        <f>SUM(D15:F15)</f>
        <v>0.15</v>
      </c>
      <c r="D15" s="201">
        <v>0.15</v>
      </c>
      <c r="E15" s="173"/>
      <c r="F15" s="173"/>
      <c r="G15" s="167" t="s">
        <v>106</v>
      </c>
      <c r="H15" s="174" t="s">
        <v>107</v>
      </c>
      <c r="I15" s="177"/>
      <c r="J15" s="51"/>
    </row>
    <row r="16" spans="1:10" ht="15.75">
      <c r="A16" s="163" t="s">
        <v>15</v>
      </c>
      <c r="B16" s="164" t="s">
        <v>179</v>
      </c>
      <c r="C16" s="199">
        <f>SUM(C17:C17)</f>
        <v>0.84</v>
      </c>
      <c r="D16" s="199">
        <f>SUM(D17:D17)</f>
        <v>0.84</v>
      </c>
      <c r="E16" s="165"/>
      <c r="F16" s="165"/>
      <c r="G16" s="167"/>
      <c r="H16" s="168"/>
      <c r="I16" s="177"/>
      <c r="J16" s="51"/>
    </row>
    <row r="17" spans="1:10" ht="89.25">
      <c r="A17" s="170">
        <v>1</v>
      </c>
      <c r="B17" s="171" t="s">
        <v>180</v>
      </c>
      <c r="C17" s="200">
        <f>SUM(D17:F17)</f>
        <v>0.84</v>
      </c>
      <c r="D17" s="201">
        <v>0.84</v>
      </c>
      <c r="E17" s="173"/>
      <c r="F17" s="173"/>
      <c r="G17" s="167" t="s">
        <v>182</v>
      </c>
      <c r="H17" s="174" t="s">
        <v>183</v>
      </c>
      <c r="I17" s="177"/>
      <c r="J17" s="51"/>
    </row>
    <row r="18" spans="1:10" ht="15.75">
      <c r="A18" s="84">
        <f>+A15+A13+A17</f>
        <v>4</v>
      </c>
      <c r="B18" s="85" t="s">
        <v>181</v>
      </c>
      <c r="C18" s="202">
        <f>+C14+C11+C16</f>
        <v>3.55</v>
      </c>
      <c r="D18" s="202">
        <f>+D14+D11+D16</f>
        <v>3.55</v>
      </c>
      <c r="E18" s="86"/>
      <c r="F18" s="86"/>
      <c r="G18" s="87"/>
      <c r="H18" s="88"/>
      <c r="I18" s="88"/>
      <c r="J18" s="51"/>
    </row>
    <row r="20" spans="6:9" ht="15.75">
      <c r="F20" s="236" t="s">
        <v>190</v>
      </c>
      <c r="G20" s="236"/>
      <c r="H20" s="236"/>
      <c r="I20" s="236"/>
    </row>
  </sheetData>
  <sheetProtection/>
  <autoFilter ref="A10:I18"/>
  <mergeCells count="17">
    <mergeCell ref="A8:A9"/>
    <mergeCell ref="C8:C9"/>
    <mergeCell ref="D8:F8"/>
    <mergeCell ref="G8:G9"/>
    <mergeCell ref="H8:H9"/>
    <mergeCell ref="I8:I9"/>
    <mergeCell ref="B8:B9"/>
    <mergeCell ref="F20:I20"/>
    <mergeCell ref="A1:C1"/>
    <mergeCell ref="D1:I1"/>
    <mergeCell ref="A2:C2"/>
    <mergeCell ref="D2:I2"/>
    <mergeCell ref="A3:I3"/>
    <mergeCell ref="A5:I5"/>
    <mergeCell ref="A4:I4"/>
    <mergeCell ref="A6:I6"/>
    <mergeCell ref="A7:I7"/>
  </mergeCells>
  <printOptions horizontalCentered="1"/>
  <pageMargins left="0.32" right="0.26" top="0.75" bottom="0.45" header="0.3" footer="0.17"/>
  <pageSetup horizontalDpi="600" verticalDpi="600" orientation="landscape" paperSize="9" r:id="rId2"/>
  <headerFooter>
    <oddFooter>&amp;LPhụ lục &amp;A&amp;R&amp;P</oddFooter>
  </headerFooter>
  <drawing r:id="rId1"/>
</worksheet>
</file>

<file path=xl/worksheets/sheet4.xml><?xml version="1.0" encoding="utf-8"?>
<worksheet xmlns="http://schemas.openxmlformats.org/spreadsheetml/2006/main" xmlns:r="http://schemas.openxmlformats.org/officeDocument/2006/relationships">
  <sheetPr>
    <tabColor rgb="FF00B050"/>
  </sheetPr>
  <dimension ref="A1:O24"/>
  <sheetViews>
    <sheetView showZeros="0" tabSelected="1" zoomScale="110" zoomScaleNormal="110" zoomScalePageLayoutView="0" workbookViewId="0" topLeftCell="A1">
      <selection activeCell="F24" sqref="F24:I24"/>
    </sheetView>
  </sheetViews>
  <sheetFormatPr defaultColWidth="9.00390625" defaultRowHeight="15.75"/>
  <cols>
    <col min="1" max="1" width="5.50390625" style="28" customWidth="1"/>
    <col min="2" max="2" width="30.00390625" style="27" customWidth="1"/>
    <col min="3" max="3" width="12.125" style="28" customWidth="1"/>
    <col min="4" max="6" width="8.00390625" style="28" customWidth="1"/>
    <col min="7" max="7" width="16.125" style="28" customWidth="1"/>
    <col min="8" max="8" width="35.75390625" style="28" customWidth="1"/>
    <col min="9" max="9" width="7.25390625" style="28" customWidth="1"/>
    <col min="10" max="10" width="38.75390625" style="39" customWidth="1"/>
    <col min="11" max="16384" width="9.00390625" style="39" customWidth="1"/>
  </cols>
  <sheetData>
    <row r="1" spans="1:9" ht="15.75">
      <c r="A1" s="237" t="str">
        <f>'Tong CMD'!A1:C1</f>
        <v>HỘI ĐỒNG NHÂN DÂN</v>
      </c>
      <c r="B1" s="237"/>
      <c r="C1" s="237"/>
      <c r="D1" s="238" t="s">
        <v>8</v>
      </c>
      <c r="E1" s="238"/>
      <c r="F1" s="238"/>
      <c r="G1" s="238"/>
      <c r="H1" s="238"/>
      <c r="I1" s="238"/>
    </row>
    <row r="2" spans="1:9" ht="15.75" customHeight="1">
      <c r="A2" s="238" t="str">
        <f>+'Tong CMD'!A2:C2</f>
        <v>TỈNH HÀ TĨNH</v>
      </c>
      <c r="B2" s="238"/>
      <c r="C2" s="238"/>
      <c r="D2" s="238" t="s">
        <v>9</v>
      </c>
      <c r="E2" s="238"/>
      <c r="F2" s="238"/>
      <c r="G2" s="238"/>
      <c r="H2" s="238"/>
      <c r="I2" s="238"/>
    </row>
    <row r="3" spans="1:9" ht="15.75">
      <c r="A3" s="241"/>
      <c r="B3" s="241"/>
      <c r="C3" s="241"/>
      <c r="D3" s="241"/>
      <c r="E3" s="241"/>
      <c r="F3" s="241"/>
      <c r="G3" s="241"/>
      <c r="H3" s="241"/>
      <c r="I3" s="241"/>
    </row>
    <row r="4" spans="1:9" ht="15.75">
      <c r="A4" s="239" t="s">
        <v>184</v>
      </c>
      <c r="B4" s="239"/>
      <c r="C4" s="239"/>
      <c r="D4" s="239"/>
      <c r="E4" s="239"/>
      <c r="F4" s="239"/>
      <c r="G4" s="239"/>
      <c r="H4" s="239"/>
      <c r="I4" s="239"/>
    </row>
    <row r="5" spans="1:9" ht="15.75">
      <c r="A5" s="239" t="s">
        <v>153</v>
      </c>
      <c r="B5" s="239"/>
      <c r="C5" s="239"/>
      <c r="D5" s="239"/>
      <c r="E5" s="239"/>
      <c r="F5" s="239"/>
      <c r="G5" s="239"/>
      <c r="H5" s="239"/>
      <c r="I5" s="239"/>
    </row>
    <row r="6" spans="1:9" ht="15.75">
      <c r="A6" s="242" t="str">
        <f>'Tong CMD'!A5:H5</f>
        <v>(Kèm theo Nghị quyết số    .../NQ-HĐND ngày      tháng    năm 2023 của Hội đồng nhân dân tỉnh)</v>
      </c>
      <c r="B6" s="242"/>
      <c r="C6" s="242"/>
      <c r="D6" s="242"/>
      <c r="E6" s="242"/>
      <c r="F6" s="242"/>
      <c r="G6" s="242"/>
      <c r="H6" s="242"/>
      <c r="I6" s="242"/>
    </row>
    <row r="7" spans="1:9" ht="15.75">
      <c r="A7" s="243"/>
      <c r="B7" s="243"/>
      <c r="C7" s="243"/>
      <c r="D7" s="243"/>
      <c r="E7" s="243"/>
      <c r="F7" s="243"/>
      <c r="G7" s="243"/>
      <c r="H7" s="243"/>
      <c r="I7" s="243"/>
    </row>
    <row r="8" spans="1:9" ht="24.75" customHeight="1">
      <c r="A8" s="244" t="s">
        <v>7</v>
      </c>
      <c r="B8" s="247" t="s">
        <v>10</v>
      </c>
      <c r="C8" s="245" t="s">
        <v>24</v>
      </c>
      <c r="D8" s="246" t="s">
        <v>6</v>
      </c>
      <c r="E8" s="246"/>
      <c r="F8" s="246"/>
      <c r="G8" s="247" t="s">
        <v>34</v>
      </c>
      <c r="H8" s="246" t="s">
        <v>22</v>
      </c>
      <c r="I8" s="246" t="s">
        <v>21</v>
      </c>
    </row>
    <row r="9" spans="1:9" ht="29.25" customHeight="1">
      <c r="A9" s="244"/>
      <c r="B9" s="247"/>
      <c r="C9" s="245"/>
      <c r="D9" s="29" t="s">
        <v>4</v>
      </c>
      <c r="E9" s="29" t="s">
        <v>3</v>
      </c>
      <c r="F9" s="29" t="s">
        <v>11</v>
      </c>
      <c r="G9" s="247"/>
      <c r="H9" s="246"/>
      <c r="I9" s="246"/>
    </row>
    <row r="10" spans="1:9" ht="17.25" customHeight="1">
      <c r="A10" s="36">
        <v>-1</v>
      </c>
      <c r="B10" s="36">
        <v>-2</v>
      </c>
      <c r="C10" s="36" t="s">
        <v>35</v>
      </c>
      <c r="D10" s="36">
        <v>-4</v>
      </c>
      <c r="E10" s="36">
        <v>-5</v>
      </c>
      <c r="F10" s="36">
        <v>-6</v>
      </c>
      <c r="G10" s="36">
        <v>-7</v>
      </c>
      <c r="H10" s="36">
        <v>-8</v>
      </c>
      <c r="I10" s="36">
        <v>-9</v>
      </c>
    </row>
    <row r="11" spans="1:10" s="212" customFormat="1" ht="21" customHeight="1">
      <c r="A11" s="204" t="s">
        <v>12</v>
      </c>
      <c r="B11" s="205" t="s">
        <v>82</v>
      </c>
      <c r="C11" s="206">
        <f>+C12</f>
        <v>0.2</v>
      </c>
      <c r="D11" s="207">
        <f>+D12</f>
        <v>0.2</v>
      </c>
      <c r="E11" s="208"/>
      <c r="F11" s="208"/>
      <c r="G11" s="209"/>
      <c r="H11" s="210"/>
      <c r="I11" s="209"/>
      <c r="J11" s="211"/>
    </row>
    <row r="12" spans="1:10" s="212" customFormat="1" ht="30">
      <c r="A12" s="213">
        <v>1</v>
      </c>
      <c r="B12" s="217" t="s">
        <v>83</v>
      </c>
      <c r="C12" s="215">
        <v>0.2</v>
      </c>
      <c r="D12" s="215">
        <v>0.2</v>
      </c>
      <c r="E12" s="208"/>
      <c r="F12" s="208"/>
      <c r="G12" s="213" t="s">
        <v>176</v>
      </c>
      <c r="H12" s="106" t="s">
        <v>84</v>
      </c>
      <c r="I12" s="209"/>
      <c r="J12" s="211"/>
    </row>
    <row r="13" spans="1:10" s="212" customFormat="1" ht="21" customHeight="1">
      <c r="A13" s="204" t="s">
        <v>14</v>
      </c>
      <c r="B13" s="205" t="s">
        <v>86</v>
      </c>
      <c r="C13" s="206">
        <f>+C14</f>
        <v>0.07</v>
      </c>
      <c r="D13" s="207">
        <f>+D14</f>
        <v>0.07</v>
      </c>
      <c r="E13" s="208"/>
      <c r="F13" s="208"/>
      <c r="G13" s="209"/>
      <c r="H13" s="210"/>
      <c r="I13" s="209"/>
      <c r="J13" s="211"/>
    </row>
    <row r="14" spans="1:10" s="212" customFormat="1" ht="30">
      <c r="A14" s="213">
        <v>1</v>
      </c>
      <c r="B14" s="214" t="s">
        <v>87</v>
      </c>
      <c r="C14" s="215">
        <f>+D14</f>
        <v>0.07</v>
      </c>
      <c r="D14" s="215">
        <v>0.07</v>
      </c>
      <c r="E14" s="208"/>
      <c r="F14" s="208"/>
      <c r="G14" s="213" t="s">
        <v>175</v>
      </c>
      <c r="H14" s="106" t="s">
        <v>166</v>
      </c>
      <c r="I14" s="209"/>
      <c r="J14" s="211"/>
    </row>
    <row r="15" spans="1:10" s="212" customFormat="1" ht="25.5" customHeight="1">
      <c r="A15" s="204" t="s">
        <v>15</v>
      </c>
      <c r="B15" s="205" t="s">
        <v>47</v>
      </c>
      <c r="C15" s="206">
        <f>C16+C17</f>
        <v>0.48000000000000004</v>
      </c>
      <c r="D15" s="206">
        <f>D16+D17</f>
        <v>0.48000000000000004</v>
      </c>
      <c r="E15" s="208"/>
      <c r="F15" s="208"/>
      <c r="G15" s="209"/>
      <c r="H15" s="210"/>
      <c r="I15" s="209"/>
      <c r="J15" s="211"/>
    </row>
    <row r="16" spans="1:10" s="212" customFormat="1" ht="45">
      <c r="A16" s="213">
        <v>1</v>
      </c>
      <c r="B16" s="214" t="s">
        <v>167</v>
      </c>
      <c r="C16" s="216">
        <v>0.2</v>
      </c>
      <c r="D16" s="216">
        <v>0.2</v>
      </c>
      <c r="E16" s="216"/>
      <c r="F16" s="216"/>
      <c r="G16" s="233" t="s">
        <v>174</v>
      </c>
      <c r="H16" s="106" t="s">
        <v>178</v>
      </c>
      <c r="I16" s="209"/>
      <c r="J16" s="211"/>
    </row>
    <row r="17" spans="1:10" s="212" customFormat="1" ht="15">
      <c r="A17" s="213">
        <v>2</v>
      </c>
      <c r="B17" s="214" t="s">
        <v>168</v>
      </c>
      <c r="C17" s="216">
        <v>0.28</v>
      </c>
      <c r="D17" s="216">
        <v>0.28</v>
      </c>
      <c r="E17" s="216"/>
      <c r="F17" s="216"/>
      <c r="G17" s="216" t="s">
        <v>169</v>
      </c>
      <c r="H17" s="106"/>
      <c r="I17" s="209"/>
      <c r="J17" s="211"/>
    </row>
    <row r="18" spans="1:15" s="212" customFormat="1" ht="15">
      <c r="A18" s="218" t="s">
        <v>16</v>
      </c>
      <c r="B18" s="219" t="s">
        <v>73</v>
      </c>
      <c r="C18" s="220">
        <f>C19</f>
        <v>2</v>
      </c>
      <c r="D18" s="220">
        <f>D19</f>
        <v>2</v>
      </c>
      <c r="E18" s="220"/>
      <c r="F18" s="220"/>
      <c r="G18" s="220"/>
      <c r="H18" s="218"/>
      <c r="I18" s="221"/>
      <c r="J18" s="221"/>
      <c r="K18" s="221"/>
      <c r="L18" s="221"/>
      <c r="M18" s="221"/>
      <c r="N18" s="221"/>
      <c r="O18" s="222"/>
    </row>
    <row r="19" spans="1:15" s="212" customFormat="1" ht="45.75" customHeight="1">
      <c r="A19" s="213">
        <v>1</v>
      </c>
      <c r="B19" s="214" t="s">
        <v>170</v>
      </c>
      <c r="C19" s="216">
        <v>2</v>
      </c>
      <c r="D19" s="216">
        <v>2</v>
      </c>
      <c r="E19" s="216"/>
      <c r="F19" s="216"/>
      <c r="G19" s="233" t="s">
        <v>169</v>
      </c>
      <c r="H19" s="106" t="s">
        <v>177</v>
      </c>
      <c r="I19" s="223"/>
      <c r="J19" s="224">
        <v>1.12</v>
      </c>
      <c r="K19" s="224"/>
      <c r="L19" s="224"/>
      <c r="M19" s="217"/>
      <c r="N19" s="217"/>
      <c r="O19" s="106" t="s">
        <v>171</v>
      </c>
    </row>
    <row r="20" spans="1:10" s="212" customFormat="1" ht="15.75" customHeight="1">
      <c r="A20" s="204" t="s">
        <v>17</v>
      </c>
      <c r="B20" s="54" t="s">
        <v>13</v>
      </c>
      <c r="C20" s="206">
        <f>D20+E20+F20+G20</f>
        <v>0.9</v>
      </c>
      <c r="D20" s="207">
        <f>+D21</f>
        <v>0.9</v>
      </c>
      <c r="E20" s="208"/>
      <c r="F20" s="208"/>
      <c r="G20" s="225"/>
      <c r="H20" s="226"/>
      <c r="I20" s="209"/>
      <c r="J20" s="211"/>
    </row>
    <row r="21" spans="1:10" s="212" customFormat="1" ht="90">
      <c r="A21" s="213">
        <v>1</v>
      </c>
      <c r="B21" s="214" t="s">
        <v>85</v>
      </c>
      <c r="C21" s="215">
        <f>+C20</f>
        <v>0.9</v>
      </c>
      <c r="D21" s="215">
        <v>0.9</v>
      </c>
      <c r="E21" s="208"/>
      <c r="F21" s="208"/>
      <c r="G21" s="233" t="s">
        <v>173</v>
      </c>
      <c r="H21" s="106" t="s">
        <v>172</v>
      </c>
      <c r="I21" s="209"/>
      <c r="J21" s="211"/>
    </row>
    <row r="22" spans="1:10" s="212" customFormat="1" ht="15">
      <c r="A22" s="227">
        <f>+A21+A19+A17+A14+A12</f>
        <v>6</v>
      </c>
      <c r="B22" s="228" t="s">
        <v>145</v>
      </c>
      <c r="C22" s="229">
        <f>+C20+C18+C15+C13+C11</f>
        <v>3.65</v>
      </c>
      <c r="D22" s="229">
        <f>+D20+D18+D15+D13+D11</f>
        <v>3.65</v>
      </c>
      <c r="E22" s="230"/>
      <c r="F22" s="230"/>
      <c r="G22" s="231"/>
      <c r="H22" s="232"/>
      <c r="I22" s="232"/>
      <c r="J22" s="211"/>
    </row>
    <row r="24" spans="6:9" ht="15.75">
      <c r="F24" s="236" t="s">
        <v>190</v>
      </c>
      <c r="G24" s="236"/>
      <c r="H24" s="236"/>
      <c r="I24" s="236"/>
    </row>
  </sheetData>
  <sheetProtection/>
  <autoFilter ref="A10:I22"/>
  <mergeCells count="17">
    <mergeCell ref="A7:I7"/>
    <mergeCell ref="A6:I6"/>
    <mergeCell ref="A5:I5"/>
    <mergeCell ref="A1:C1"/>
    <mergeCell ref="D1:I1"/>
    <mergeCell ref="A2:C2"/>
    <mergeCell ref="D2:I2"/>
    <mergeCell ref="A3:I3"/>
    <mergeCell ref="A4:I4"/>
    <mergeCell ref="F24:I24"/>
    <mergeCell ref="I8:I9"/>
    <mergeCell ref="A8:A9"/>
    <mergeCell ref="B8:B9"/>
    <mergeCell ref="C8:C9"/>
    <mergeCell ref="D8:F8"/>
    <mergeCell ref="G8:G9"/>
    <mergeCell ref="H8:H9"/>
  </mergeCells>
  <printOptions horizontalCentered="1"/>
  <pageMargins left="0.32" right="0.26" top="0.75" bottom="0.45" header="0.3" footer="0.17"/>
  <pageSetup horizontalDpi="600" verticalDpi="600" orientation="landscape" paperSize="9" r:id="rId2"/>
  <headerFooter>
    <oddFooter>&amp;LPhụ lục &amp;A&amp;R&amp;P</oddFooter>
  </headerFooter>
  <drawing r:id="rId1"/>
</worksheet>
</file>

<file path=xl/worksheets/sheet5.xml><?xml version="1.0" encoding="utf-8"?>
<worksheet xmlns="http://schemas.openxmlformats.org/spreadsheetml/2006/main" xmlns:r="http://schemas.openxmlformats.org/officeDocument/2006/relationships">
  <sheetPr>
    <tabColor rgb="FF00B050"/>
  </sheetPr>
  <dimension ref="A1:I17"/>
  <sheetViews>
    <sheetView showZeros="0" zoomScalePageLayoutView="0" workbookViewId="0" topLeftCell="A1">
      <selection activeCell="F17" sqref="F17:I17"/>
    </sheetView>
  </sheetViews>
  <sheetFormatPr defaultColWidth="8.75390625" defaultRowHeight="15.75"/>
  <cols>
    <col min="1" max="1" width="5.50390625" style="28" customWidth="1"/>
    <col min="2" max="2" width="30.00390625" style="27" customWidth="1"/>
    <col min="3" max="3" width="12.125" style="28" customWidth="1"/>
    <col min="4" max="6" width="8.00390625" style="28" customWidth="1"/>
    <col min="7" max="7" width="16.125" style="28" customWidth="1"/>
    <col min="8" max="8" width="36.75390625" style="28" customWidth="1"/>
    <col min="9" max="9" width="7.25390625" style="28" customWidth="1"/>
    <col min="10" max="16384" width="8.75390625" style="48" customWidth="1"/>
  </cols>
  <sheetData>
    <row r="1" spans="1:9" ht="15.75">
      <c r="A1" s="237" t="str">
        <f>'Tong CMD'!A1:C1</f>
        <v>HỘI ĐỒNG NHÂN DÂN</v>
      </c>
      <c r="B1" s="237"/>
      <c r="C1" s="237"/>
      <c r="D1" s="238" t="s">
        <v>8</v>
      </c>
      <c r="E1" s="238"/>
      <c r="F1" s="238"/>
      <c r="G1" s="238"/>
      <c r="H1" s="238"/>
      <c r="I1" s="238"/>
    </row>
    <row r="2" spans="1:9" ht="15.75" customHeight="1">
      <c r="A2" s="238" t="str">
        <f>+'Tong CMD'!A2:C2</f>
        <v>TỈNH HÀ TĨNH</v>
      </c>
      <c r="B2" s="238"/>
      <c r="C2" s="238"/>
      <c r="D2" s="238" t="s">
        <v>9</v>
      </c>
      <c r="E2" s="238"/>
      <c r="F2" s="238"/>
      <c r="G2" s="238"/>
      <c r="H2" s="238"/>
      <c r="I2" s="238"/>
    </row>
    <row r="3" spans="1:9" ht="15.75">
      <c r="A3" s="241"/>
      <c r="B3" s="241"/>
      <c r="C3" s="241"/>
      <c r="D3" s="241"/>
      <c r="E3" s="241"/>
      <c r="F3" s="241"/>
      <c r="G3" s="241"/>
      <c r="H3" s="241"/>
      <c r="I3" s="241"/>
    </row>
    <row r="4" spans="1:9" ht="15.75">
      <c r="A4" s="239" t="s">
        <v>150</v>
      </c>
      <c r="B4" s="239"/>
      <c r="C4" s="239"/>
      <c r="D4" s="239"/>
      <c r="E4" s="239"/>
      <c r="F4" s="239"/>
      <c r="G4" s="239"/>
      <c r="H4" s="239"/>
      <c r="I4" s="239"/>
    </row>
    <row r="5" spans="1:9" ht="15.75">
      <c r="A5" s="239" t="s">
        <v>152</v>
      </c>
      <c r="B5" s="239"/>
      <c r="C5" s="239"/>
      <c r="D5" s="239"/>
      <c r="E5" s="239"/>
      <c r="F5" s="239"/>
      <c r="G5" s="239"/>
      <c r="H5" s="239"/>
      <c r="I5" s="239"/>
    </row>
    <row r="6" spans="1:9" ht="15.75">
      <c r="A6" s="242" t="str">
        <f>'Tong CMD'!A5:H5</f>
        <v>(Kèm theo Nghị quyết số    .../NQ-HĐND ngày      tháng    năm 2023 của Hội đồng nhân dân tỉnh)</v>
      </c>
      <c r="B6" s="242"/>
      <c r="C6" s="242"/>
      <c r="D6" s="242"/>
      <c r="E6" s="242"/>
      <c r="F6" s="242"/>
      <c r="G6" s="242"/>
      <c r="H6" s="242"/>
      <c r="I6" s="242"/>
    </row>
    <row r="7" spans="1:9" ht="9" customHeight="1">
      <c r="A7" s="243"/>
      <c r="B7" s="243"/>
      <c r="C7" s="243"/>
      <c r="D7" s="243"/>
      <c r="E7" s="243"/>
      <c r="F7" s="243"/>
      <c r="G7" s="243"/>
      <c r="H7" s="243"/>
      <c r="I7" s="243"/>
    </row>
    <row r="8" spans="1:9" ht="20.25" customHeight="1">
      <c r="A8" s="244" t="s">
        <v>7</v>
      </c>
      <c r="B8" s="247" t="s">
        <v>10</v>
      </c>
      <c r="C8" s="245" t="s">
        <v>24</v>
      </c>
      <c r="D8" s="246" t="s">
        <v>6</v>
      </c>
      <c r="E8" s="246"/>
      <c r="F8" s="246"/>
      <c r="G8" s="247" t="s">
        <v>34</v>
      </c>
      <c r="H8" s="246" t="s">
        <v>22</v>
      </c>
      <c r="I8" s="246" t="s">
        <v>21</v>
      </c>
    </row>
    <row r="9" spans="1:9" ht="21.75" customHeight="1">
      <c r="A9" s="244"/>
      <c r="B9" s="247"/>
      <c r="C9" s="245"/>
      <c r="D9" s="29" t="s">
        <v>4</v>
      </c>
      <c r="E9" s="29" t="s">
        <v>3</v>
      </c>
      <c r="F9" s="29" t="s">
        <v>11</v>
      </c>
      <c r="G9" s="247"/>
      <c r="H9" s="246"/>
      <c r="I9" s="246"/>
    </row>
    <row r="10" spans="1:9" ht="17.25" customHeight="1">
      <c r="A10" s="36">
        <v>-1</v>
      </c>
      <c r="B10" s="36">
        <v>-2</v>
      </c>
      <c r="C10" s="36" t="s">
        <v>35</v>
      </c>
      <c r="D10" s="36">
        <v>-4</v>
      </c>
      <c r="E10" s="36">
        <v>-5</v>
      </c>
      <c r="F10" s="36">
        <v>-6</v>
      </c>
      <c r="G10" s="36">
        <v>-7</v>
      </c>
      <c r="H10" s="36">
        <v>-8</v>
      </c>
      <c r="I10" s="36">
        <v>-9</v>
      </c>
    </row>
    <row r="11" spans="1:9" s="52" customFormat="1" ht="17.25" customHeight="1">
      <c r="A11" s="90" t="s">
        <v>12</v>
      </c>
      <c r="B11" s="160" t="s">
        <v>88</v>
      </c>
      <c r="C11" s="91">
        <f>+C12</f>
        <v>0.47</v>
      </c>
      <c r="D11" s="91">
        <f>+D12</f>
        <v>0.47</v>
      </c>
      <c r="E11" s="91">
        <f>SUM(E14:E14)</f>
        <v>0</v>
      </c>
      <c r="F11" s="91">
        <f>SUM(F14:F14)</f>
        <v>0</v>
      </c>
      <c r="G11" s="92"/>
      <c r="H11" s="92"/>
      <c r="I11" s="93"/>
    </row>
    <row r="12" spans="1:9" s="197" customFormat="1" ht="31.5">
      <c r="A12" s="194">
        <v>1</v>
      </c>
      <c r="B12" s="195" t="s">
        <v>134</v>
      </c>
      <c r="C12" s="96">
        <v>0.47</v>
      </c>
      <c r="D12" s="96">
        <v>0.47</v>
      </c>
      <c r="E12" s="96"/>
      <c r="F12" s="96"/>
      <c r="G12" s="161" t="s">
        <v>90</v>
      </c>
      <c r="H12" s="196" t="s">
        <v>91</v>
      </c>
      <c r="I12" s="97"/>
    </row>
    <row r="13" spans="1:9" s="52" customFormat="1" ht="17.25" customHeight="1">
      <c r="A13" s="90" t="s">
        <v>14</v>
      </c>
      <c r="B13" s="160" t="s">
        <v>135</v>
      </c>
      <c r="C13" s="91">
        <f>+C14</f>
        <v>1</v>
      </c>
      <c r="D13" s="91">
        <f>+D14</f>
        <v>1</v>
      </c>
      <c r="E13" s="91"/>
      <c r="F13" s="91"/>
      <c r="G13" s="92"/>
      <c r="H13" s="92"/>
      <c r="I13" s="93"/>
    </row>
    <row r="14" spans="1:9" ht="31.5">
      <c r="A14" s="94">
        <v>1</v>
      </c>
      <c r="B14" s="98" t="s">
        <v>136</v>
      </c>
      <c r="C14" s="95">
        <v>1</v>
      </c>
      <c r="D14" s="95">
        <v>1</v>
      </c>
      <c r="E14" s="96"/>
      <c r="F14" s="96"/>
      <c r="G14" s="161" t="s">
        <v>90</v>
      </c>
      <c r="H14" s="198" t="s">
        <v>91</v>
      </c>
      <c r="I14" s="97"/>
    </row>
    <row r="15" spans="1:9" ht="15.75">
      <c r="A15" s="99">
        <f>+A14+A12</f>
        <v>2</v>
      </c>
      <c r="B15" s="100" t="s">
        <v>137</v>
      </c>
      <c r="C15" s="91">
        <f>+C13+C11</f>
        <v>1.47</v>
      </c>
      <c r="D15" s="91">
        <f>+D13+D11</f>
        <v>1.47</v>
      </c>
      <c r="E15" s="91">
        <f>+E13+E11</f>
        <v>0</v>
      </c>
      <c r="F15" s="91">
        <f>+F13+F11</f>
        <v>0</v>
      </c>
      <c r="G15" s="92"/>
      <c r="H15" s="92"/>
      <c r="I15" s="93"/>
    </row>
    <row r="16" ht="9" customHeight="1"/>
    <row r="17" spans="6:9" ht="15.75">
      <c r="F17" s="236" t="s">
        <v>190</v>
      </c>
      <c r="G17" s="236"/>
      <c r="H17" s="236"/>
      <c r="I17" s="236"/>
    </row>
  </sheetData>
  <sheetProtection/>
  <mergeCells count="17">
    <mergeCell ref="D8:F8"/>
    <mergeCell ref="A4:I4"/>
    <mergeCell ref="A7:I7"/>
    <mergeCell ref="A5:I5"/>
    <mergeCell ref="A6:I6"/>
    <mergeCell ref="G8:G9"/>
    <mergeCell ref="H8:H9"/>
    <mergeCell ref="F17:I17"/>
    <mergeCell ref="A1:C1"/>
    <mergeCell ref="D1:I1"/>
    <mergeCell ref="A2:C2"/>
    <mergeCell ref="D2:I2"/>
    <mergeCell ref="A3:I3"/>
    <mergeCell ref="I8:I9"/>
    <mergeCell ref="A8:A9"/>
    <mergeCell ref="B8:B9"/>
    <mergeCell ref="C8:C9"/>
  </mergeCells>
  <printOptions horizontalCentered="1"/>
  <pageMargins left="0.32" right="0.26" top="0.66" bottom="0.45" header="0.3" footer="0.17"/>
  <pageSetup horizontalDpi="600" verticalDpi="600" orientation="landscape" paperSize="9" r:id="rId2"/>
  <headerFooter>
    <oddFooter>&amp;LPhụ lục &amp;A&amp;R&amp;P</oddFooter>
  </headerFooter>
  <drawing r:id="rId1"/>
</worksheet>
</file>

<file path=xl/worksheets/sheet6.xml><?xml version="1.0" encoding="utf-8"?>
<worksheet xmlns="http://schemas.openxmlformats.org/spreadsheetml/2006/main" xmlns:r="http://schemas.openxmlformats.org/officeDocument/2006/relationships">
  <sheetPr>
    <tabColor rgb="FF00B050"/>
  </sheetPr>
  <dimension ref="A1:I17"/>
  <sheetViews>
    <sheetView showZeros="0" zoomScalePageLayoutView="0" workbookViewId="0" topLeftCell="A1">
      <selection activeCell="F17" sqref="F17:I17"/>
    </sheetView>
  </sheetViews>
  <sheetFormatPr defaultColWidth="9.00390625" defaultRowHeight="15.75"/>
  <cols>
    <col min="1" max="1" width="5.50390625" style="42" customWidth="1"/>
    <col min="2" max="2" width="30.00390625" style="43" customWidth="1"/>
    <col min="3" max="3" width="12.125" style="42" customWidth="1"/>
    <col min="4" max="6" width="8.00390625" style="42" customWidth="1"/>
    <col min="7" max="7" width="16.125" style="42" customWidth="1"/>
    <col min="8" max="8" width="36.50390625" style="43" customWidth="1"/>
    <col min="9" max="9" width="7.25390625" style="42" customWidth="1"/>
    <col min="10" max="16384" width="9.00390625" style="33" customWidth="1"/>
  </cols>
  <sheetData>
    <row r="1" spans="1:9" ht="15.75">
      <c r="A1" s="255" t="str">
        <f>'Tong CMD'!A1:C1</f>
        <v>HỘI ĐỒNG NHÂN DÂN</v>
      </c>
      <c r="B1" s="255"/>
      <c r="C1" s="255"/>
      <c r="D1" s="256" t="s">
        <v>8</v>
      </c>
      <c r="E1" s="256"/>
      <c r="F1" s="256"/>
      <c r="G1" s="256"/>
      <c r="H1" s="256"/>
      <c r="I1" s="256"/>
    </row>
    <row r="2" spans="1:9" ht="15.75" customHeight="1">
      <c r="A2" s="238" t="str">
        <f>+'Tong CMD'!A2:C2</f>
        <v>TỈNH HÀ TĨNH</v>
      </c>
      <c r="B2" s="238"/>
      <c r="C2" s="238"/>
      <c r="D2" s="256" t="s">
        <v>9</v>
      </c>
      <c r="E2" s="256"/>
      <c r="F2" s="256"/>
      <c r="G2" s="256"/>
      <c r="H2" s="256"/>
      <c r="I2" s="256"/>
    </row>
    <row r="3" spans="1:9" ht="15.75">
      <c r="A3" s="257"/>
      <c r="B3" s="257"/>
      <c r="C3" s="257"/>
      <c r="D3" s="257"/>
      <c r="E3" s="257"/>
      <c r="F3" s="257"/>
      <c r="G3" s="257"/>
      <c r="H3" s="257"/>
      <c r="I3" s="257"/>
    </row>
    <row r="4" spans="1:9" ht="15.75">
      <c r="A4" s="253" t="s">
        <v>151</v>
      </c>
      <c r="B4" s="253"/>
      <c r="C4" s="253"/>
      <c r="D4" s="253"/>
      <c r="E4" s="253"/>
      <c r="F4" s="253"/>
      <c r="G4" s="253"/>
      <c r="H4" s="253"/>
      <c r="I4" s="253"/>
    </row>
    <row r="5" spans="1:9" ht="15.75">
      <c r="A5" s="253" t="s">
        <v>154</v>
      </c>
      <c r="B5" s="253"/>
      <c r="C5" s="253"/>
      <c r="D5" s="253"/>
      <c r="E5" s="253"/>
      <c r="F5" s="253"/>
      <c r="G5" s="253"/>
      <c r="H5" s="253"/>
      <c r="I5" s="253"/>
    </row>
    <row r="6" spans="1:9" ht="15.75">
      <c r="A6" s="254" t="str">
        <f>'Tong CMD'!A5:H5</f>
        <v>(Kèm theo Nghị quyết số    .../NQ-HĐND ngày      tháng    năm 2023 của Hội đồng nhân dân tỉnh)</v>
      </c>
      <c r="B6" s="254"/>
      <c r="C6" s="254"/>
      <c r="D6" s="254"/>
      <c r="E6" s="254"/>
      <c r="F6" s="254"/>
      <c r="G6" s="254"/>
      <c r="H6" s="254"/>
      <c r="I6" s="254"/>
    </row>
    <row r="7" spans="1:9" ht="15.75">
      <c r="A7" s="252"/>
      <c r="B7" s="252"/>
      <c r="C7" s="252"/>
      <c r="D7" s="252"/>
      <c r="E7" s="252"/>
      <c r="F7" s="252"/>
      <c r="G7" s="252"/>
      <c r="H7" s="252"/>
      <c r="I7" s="252"/>
    </row>
    <row r="8" spans="1:9" ht="24.75" customHeight="1">
      <c r="A8" s="249" t="s">
        <v>7</v>
      </c>
      <c r="B8" s="250" t="s">
        <v>10</v>
      </c>
      <c r="C8" s="251" t="s">
        <v>24</v>
      </c>
      <c r="D8" s="248" t="s">
        <v>6</v>
      </c>
      <c r="E8" s="248"/>
      <c r="F8" s="248"/>
      <c r="G8" s="250" t="s">
        <v>34</v>
      </c>
      <c r="H8" s="248" t="s">
        <v>22</v>
      </c>
      <c r="I8" s="248" t="s">
        <v>21</v>
      </c>
    </row>
    <row r="9" spans="1:9" ht="29.25" customHeight="1">
      <c r="A9" s="249"/>
      <c r="B9" s="250"/>
      <c r="C9" s="251"/>
      <c r="D9" s="45" t="s">
        <v>4</v>
      </c>
      <c r="E9" s="45" t="s">
        <v>3</v>
      </c>
      <c r="F9" s="45" t="s">
        <v>11</v>
      </c>
      <c r="G9" s="250"/>
      <c r="H9" s="248"/>
      <c r="I9" s="248"/>
    </row>
    <row r="10" spans="1:9" ht="17.25" customHeight="1">
      <c r="A10" s="41">
        <v>-1</v>
      </c>
      <c r="B10" s="41">
        <v>-2</v>
      </c>
      <c r="C10" s="41" t="s">
        <v>35</v>
      </c>
      <c r="D10" s="41">
        <v>-4</v>
      </c>
      <c r="E10" s="41">
        <v>-5</v>
      </c>
      <c r="F10" s="41">
        <v>-6</v>
      </c>
      <c r="G10" s="41">
        <v>-7</v>
      </c>
      <c r="H10" s="41">
        <v>-8</v>
      </c>
      <c r="I10" s="41">
        <v>-9</v>
      </c>
    </row>
    <row r="11" spans="1:9" s="118" customFormat="1" ht="21" customHeight="1">
      <c r="A11" s="2" t="s">
        <v>12</v>
      </c>
      <c r="B11" s="38" t="s">
        <v>47</v>
      </c>
      <c r="C11" s="47">
        <f>+C12</f>
        <v>0.3</v>
      </c>
      <c r="D11" s="47">
        <f>+D12</f>
        <v>0.3</v>
      </c>
      <c r="E11" s="47">
        <f>SUM(E12:E14)</f>
        <v>0</v>
      </c>
      <c r="F11" s="47">
        <f>SUM(F12:F14)</f>
        <v>0</v>
      </c>
      <c r="G11" s="49"/>
      <c r="H11" s="117"/>
      <c r="I11" s="2"/>
    </row>
    <row r="12" spans="1:9" s="118" customFormat="1" ht="68.25" customHeight="1">
      <c r="A12" s="119">
        <v>1</v>
      </c>
      <c r="B12" s="120" t="s">
        <v>55</v>
      </c>
      <c r="C12" s="121">
        <f>D12+E12+F12</f>
        <v>0.3</v>
      </c>
      <c r="D12" s="46">
        <v>0.3</v>
      </c>
      <c r="E12" s="121"/>
      <c r="F12" s="121"/>
      <c r="G12" s="124" t="s">
        <v>56</v>
      </c>
      <c r="H12" s="125" t="s">
        <v>138</v>
      </c>
      <c r="I12" s="123">
        <v>429</v>
      </c>
    </row>
    <row r="13" spans="1:9" s="118" customFormat="1" ht="22.5" customHeight="1">
      <c r="A13" s="2" t="s">
        <v>14</v>
      </c>
      <c r="B13" s="3" t="s">
        <v>52</v>
      </c>
      <c r="C13" s="47">
        <f>C14</f>
        <v>0.2</v>
      </c>
      <c r="D13" s="47">
        <f>D14</f>
        <v>0.2</v>
      </c>
      <c r="E13" s="47">
        <f>E14</f>
        <v>0</v>
      </c>
      <c r="F13" s="47">
        <f>F14</f>
        <v>0</v>
      </c>
      <c r="G13" s="49"/>
      <c r="H13" s="117"/>
      <c r="I13" s="2"/>
    </row>
    <row r="14" spans="1:9" s="118" customFormat="1" ht="48">
      <c r="A14" s="119">
        <v>1</v>
      </c>
      <c r="B14" s="120" t="s">
        <v>53</v>
      </c>
      <c r="C14" s="121">
        <f>D14+E14+F14</f>
        <v>0.2</v>
      </c>
      <c r="D14" s="46">
        <v>0.2</v>
      </c>
      <c r="E14" s="121"/>
      <c r="F14" s="121"/>
      <c r="G14" s="50" t="s">
        <v>54</v>
      </c>
      <c r="H14" s="122" t="s">
        <v>146</v>
      </c>
      <c r="I14" s="123">
        <v>282</v>
      </c>
    </row>
    <row r="15" spans="1:9" ht="15.75">
      <c r="A15" s="2">
        <f>+A14+A12</f>
        <v>2</v>
      </c>
      <c r="B15" s="62" t="s">
        <v>46</v>
      </c>
      <c r="C15" s="47">
        <f>+C11+C13</f>
        <v>0.5</v>
      </c>
      <c r="D15" s="47">
        <f>+D11+D13</f>
        <v>0.5</v>
      </c>
      <c r="E15" s="47">
        <f>+E11+E13</f>
        <v>0</v>
      </c>
      <c r="F15" s="47">
        <f>+F11+F13</f>
        <v>0</v>
      </c>
      <c r="G15" s="49"/>
      <c r="H15" s="47"/>
      <c r="I15" s="47"/>
    </row>
    <row r="17" spans="6:9" ht="15.75">
      <c r="F17" s="236" t="s">
        <v>190</v>
      </c>
      <c r="G17" s="236"/>
      <c r="H17" s="236"/>
      <c r="I17" s="236"/>
    </row>
  </sheetData>
  <sheetProtection/>
  <mergeCells count="17">
    <mergeCell ref="A7:I7"/>
    <mergeCell ref="A5:I5"/>
    <mergeCell ref="A6:I6"/>
    <mergeCell ref="A1:C1"/>
    <mergeCell ref="D1:I1"/>
    <mergeCell ref="A2:C2"/>
    <mergeCell ref="D2:I2"/>
    <mergeCell ref="A3:I3"/>
    <mergeCell ref="A4:I4"/>
    <mergeCell ref="F17:I17"/>
    <mergeCell ref="I8:I9"/>
    <mergeCell ref="A8:A9"/>
    <mergeCell ref="B8:B9"/>
    <mergeCell ref="C8:C9"/>
    <mergeCell ref="D8:F8"/>
    <mergeCell ref="G8:G9"/>
    <mergeCell ref="H8:H9"/>
  </mergeCells>
  <printOptions horizontalCentered="1"/>
  <pageMargins left="0.32" right="0.26" top="0.75" bottom="0.45" header="0.3" footer="0.17"/>
  <pageSetup horizontalDpi="600" verticalDpi="600" orientation="landscape" paperSize="9" r:id="rId2"/>
  <headerFooter>
    <oddFooter>&amp;LPhụ lục &amp;A&amp;R&amp;P</oddFooter>
  </headerFooter>
  <drawing r:id="rId1"/>
</worksheet>
</file>

<file path=xl/worksheets/sheet7.xml><?xml version="1.0" encoding="utf-8"?>
<worksheet xmlns="http://schemas.openxmlformats.org/spreadsheetml/2006/main" xmlns:r="http://schemas.openxmlformats.org/officeDocument/2006/relationships">
  <sheetPr>
    <tabColor rgb="FF00B050"/>
  </sheetPr>
  <dimension ref="A1:I23"/>
  <sheetViews>
    <sheetView showZeros="0" zoomScale="115" zoomScaleNormal="115" zoomScalePageLayoutView="0" workbookViewId="0" topLeftCell="A1">
      <selection activeCell="F23" sqref="F23:I23"/>
    </sheetView>
  </sheetViews>
  <sheetFormatPr defaultColWidth="9.00390625" defaultRowHeight="15.75"/>
  <cols>
    <col min="1" max="1" width="5.50390625" style="129" customWidth="1"/>
    <col min="2" max="2" width="30.00390625" style="138" customWidth="1"/>
    <col min="3" max="3" width="12.125" style="129" customWidth="1"/>
    <col min="4" max="6" width="8.00390625" style="129" customWidth="1"/>
    <col min="7" max="7" width="16.125" style="129" customWidth="1"/>
    <col min="8" max="8" width="36.75390625" style="129" customWidth="1"/>
    <col min="9" max="9" width="7.25390625" style="129" customWidth="1"/>
    <col min="10" max="16384" width="9.00390625" style="58" customWidth="1"/>
  </cols>
  <sheetData>
    <row r="1" spans="1:9" ht="15">
      <c r="A1" s="259" t="str">
        <f>'Tong CMD'!A1:C1</f>
        <v>HỘI ĐỒNG NHÂN DÂN</v>
      </c>
      <c r="B1" s="259"/>
      <c r="C1" s="259"/>
      <c r="D1" s="260" t="s">
        <v>8</v>
      </c>
      <c r="E1" s="260"/>
      <c r="F1" s="260"/>
      <c r="G1" s="260"/>
      <c r="H1" s="260"/>
      <c r="I1" s="260"/>
    </row>
    <row r="2" spans="1:9" ht="15.75" customHeight="1">
      <c r="A2" s="260" t="str">
        <f>+'Tong CMD'!A2:C2</f>
        <v>TỈNH HÀ TĨNH</v>
      </c>
      <c r="B2" s="260"/>
      <c r="C2" s="260"/>
      <c r="D2" s="260" t="s">
        <v>9</v>
      </c>
      <c r="E2" s="260"/>
      <c r="F2" s="260"/>
      <c r="G2" s="260"/>
      <c r="H2" s="260"/>
      <c r="I2" s="260"/>
    </row>
    <row r="3" spans="1:9" ht="15">
      <c r="A3" s="261"/>
      <c r="B3" s="261"/>
      <c r="C3" s="261"/>
      <c r="D3" s="261"/>
      <c r="E3" s="261"/>
      <c r="F3" s="261"/>
      <c r="G3" s="261"/>
      <c r="H3" s="261"/>
      <c r="I3" s="261"/>
    </row>
    <row r="4" spans="1:9" ht="15">
      <c r="A4" s="259" t="s">
        <v>185</v>
      </c>
      <c r="B4" s="259"/>
      <c r="C4" s="259"/>
      <c r="D4" s="259"/>
      <c r="E4" s="259"/>
      <c r="F4" s="259"/>
      <c r="G4" s="259"/>
      <c r="H4" s="259"/>
      <c r="I4" s="259"/>
    </row>
    <row r="5" spans="1:9" ht="15">
      <c r="A5" s="259" t="s">
        <v>156</v>
      </c>
      <c r="B5" s="259"/>
      <c r="C5" s="259"/>
      <c r="D5" s="259"/>
      <c r="E5" s="259"/>
      <c r="F5" s="259"/>
      <c r="G5" s="259"/>
      <c r="H5" s="259"/>
      <c r="I5" s="259"/>
    </row>
    <row r="6" spans="1:9" ht="15">
      <c r="A6" s="263" t="str">
        <f>'Tong CMD'!A5:H5</f>
        <v>(Kèm theo Nghị quyết số    .../NQ-HĐND ngày      tháng    năm 2023 của Hội đồng nhân dân tỉnh)</v>
      </c>
      <c r="B6" s="263"/>
      <c r="C6" s="263"/>
      <c r="D6" s="263"/>
      <c r="E6" s="263"/>
      <c r="F6" s="263"/>
      <c r="G6" s="263"/>
      <c r="H6" s="263"/>
      <c r="I6" s="263"/>
    </row>
    <row r="7" spans="1:9" ht="15">
      <c r="A7" s="264"/>
      <c r="B7" s="264"/>
      <c r="C7" s="264"/>
      <c r="D7" s="264"/>
      <c r="E7" s="264"/>
      <c r="F7" s="264"/>
      <c r="G7" s="264"/>
      <c r="H7" s="264"/>
      <c r="I7" s="264"/>
    </row>
    <row r="8" spans="1:9" ht="18" customHeight="1">
      <c r="A8" s="265" t="s">
        <v>7</v>
      </c>
      <c r="B8" s="262" t="s">
        <v>10</v>
      </c>
      <c r="C8" s="266" t="s">
        <v>24</v>
      </c>
      <c r="D8" s="258" t="s">
        <v>6</v>
      </c>
      <c r="E8" s="258"/>
      <c r="F8" s="258"/>
      <c r="G8" s="262" t="s">
        <v>34</v>
      </c>
      <c r="H8" s="258" t="s">
        <v>51</v>
      </c>
      <c r="I8" s="258" t="s">
        <v>21</v>
      </c>
    </row>
    <row r="9" spans="1:9" ht="48" customHeight="1">
      <c r="A9" s="265"/>
      <c r="B9" s="262"/>
      <c r="C9" s="266"/>
      <c r="D9" s="130" t="s">
        <v>4</v>
      </c>
      <c r="E9" s="130" t="s">
        <v>3</v>
      </c>
      <c r="F9" s="130" t="s">
        <v>11</v>
      </c>
      <c r="G9" s="262"/>
      <c r="H9" s="258"/>
      <c r="I9" s="258"/>
    </row>
    <row r="10" spans="1:9" ht="28.5" customHeight="1">
      <c r="A10" s="131">
        <v>-1</v>
      </c>
      <c r="B10" s="131">
        <v>-2</v>
      </c>
      <c r="C10" s="131" t="s">
        <v>35</v>
      </c>
      <c r="D10" s="131">
        <v>-4</v>
      </c>
      <c r="E10" s="131">
        <v>-5</v>
      </c>
      <c r="F10" s="131">
        <v>-6</v>
      </c>
      <c r="G10" s="131">
        <v>-7</v>
      </c>
      <c r="H10" s="131">
        <v>-8</v>
      </c>
      <c r="I10" s="131">
        <v>-9</v>
      </c>
    </row>
    <row r="11" spans="1:9" ht="15">
      <c r="A11" s="109" t="s">
        <v>12</v>
      </c>
      <c r="B11" s="107" t="s">
        <v>57</v>
      </c>
      <c r="C11" s="140">
        <f>C12</f>
        <v>0.08</v>
      </c>
      <c r="D11" s="140">
        <f>SUM(D12:D12)</f>
        <v>0.08</v>
      </c>
      <c r="E11" s="110"/>
      <c r="F11" s="110"/>
      <c r="G11" s="111"/>
      <c r="H11" s="112"/>
      <c r="I11" s="111"/>
    </row>
    <row r="12" spans="1:9" ht="30">
      <c r="A12" s="111">
        <v>1</v>
      </c>
      <c r="B12" s="108" t="s">
        <v>58</v>
      </c>
      <c r="C12" s="141">
        <f>D12+E12+F12</f>
        <v>0.08</v>
      </c>
      <c r="D12" s="142">
        <v>0.08</v>
      </c>
      <c r="E12" s="112"/>
      <c r="F12" s="112"/>
      <c r="G12" s="132" t="s">
        <v>59</v>
      </c>
      <c r="H12" s="108" t="s">
        <v>60</v>
      </c>
      <c r="I12" s="101"/>
    </row>
    <row r="13" spans="1:9" ht="15">
      <c r="A13" s="109" t="s">
        <v>14</v>
      </c>
      <c r="B13" s="107" t="s">
        <v>47</v>
      </c>
      <c r="C13" s="140">
        <f>C14</f>
        <v>0.03</v>
      </c>
      <c r="D13" s="140">
        <f>SUM(D14:D14)</f>
        <v>0.03</v>
      </c>
      <c r="E13" s="110"/>
      <c r="F13" s="110"/>
      <c r="G13" s="111"/>
      <c r="H13" s="112"/>
      <c r="I13" s="111"/>
    </row>
    <row r="14" spans="1:9" ht="30">
      <c r="A14" s="111">
        <v>1</v>
      </c>
      <c r="B14" s="108" t="s">
        <v>61</v>
      </c>
      <c r="C14" s="141">
        <f>D14</f>
        <v>0.03</v>
      </c>
      <c r="D14" s="116">
        <v>0.03</v>
      </c>
      <c r="E14" s="110"/>
      <c r="F14" s="110"/>
      <c r="G14" s="132" t="s">
        <v>62</v>
      </c>
      <c r="H14" s="108" t="s">
        <v>63</v>
      </c>
      <c r="I14" s="101"/>
    </row>
    <row r="15" spans="1:9" ht="15">
      <c r="A15" s="109" t="s">
        <v>15</v>
      </c>
      <c r="B15" s="54" t="s">
        <v>69</v>
      </c>
      <c r="C15" s="140">
        <f>C16</f>
        <v>1.6</v>
      </c>
      <c r="D15" s="140">
        <f>SUM(D16:D16)</f>
        <v>1.6</v>
      </c>
      <c r="E15" s="110"/>
      <c r="F15" s="110"/>
      <c r="G15" s="111"/>
      <c r="H15" s="112"/>
      <c r="I15" s="111"/>
    </row>
    <row r="16" spans="1:9" ht="60">
      <c r="A16" s="111">
        <v>1</v>
      </c>
      <c r="B16" s="108" t="s">
        <v>66</v>
      </c>
      <c r="C16" s="141">
        <f>D16</f>
        <v>1.6</v>
      </c>
      <c r="D16" s="143">
        <v>1.6</v>
      </c>
      <c r="E16" s="133"/>
      <c r="F16" s="133"/>
      <c r="G16" s="132" t="s">
        <v>67</v>
      </c>
      <c r="H16" s="135" t="s">
        <v>68</v>
      </c>
      <c r="I16" s="101"/>
    </row>
    <row r="17" spans="1:9" s="137" customFormat="1" ht="14.25">
      <c r="A17" s="113" t="s">
        <v>16</v>
      </c>
      <c r="B17" s="114" t="s">
        <v>20</v>
      </c>
      <c r="C17" s="140">
        <f>SUM(C18:C18)</f>
        <v>0.1</v>
      </c>
      <c r="D17" s="140">
        <f>SUM(D18:D18)</f>
        <v>0.1</v>
      </c>
      <c r="E17" s="110">
        <f>SUM(E18:E18)</f>
        <v>0</v>
      </c>
      <c r="F17" s="110">
        <f>SUM(F18:F18)</f>
        <v>0</v>
      </c>
      <c r="G17" s="56"/>
      <c r="H17" s="56"/>
      <c r="I17" s="136"/>
    </row>
    <row r="18" spans="1:9" ht="31.5" customHeight="1">
      <c r="A18" s="111">
        <v>1</v>
      </c>
      <c r="B18" s="108" t="s">
        <v>64</v>
      </c>
      <c r="C18" s="141">
        <f>D18</f>
        <v>0.1</v>
      </c>
      <c r="D18" s="143">
        <v>0.1</v>
      </c>
      <c r="E18" s="133"/>
      <c r="F18" s="133"/>
      <c r="G18" s="132" t="s">
        <v>48</v>
      </c>
      <c r="H18" s="134" t="s">
        <v>65</v>
      </c>
      <c r="I18" s="108"/>
    </row>
    <row r="19" spans="1:9" s="137" customFormat="1" ht="14.25">
      <c r="A19" s="113" t="s">
        <v>17</v>
      </c>
      <c r="B19" s="3" t="s">
        <v>19</v>
      </c>
      <c r="C19" s="140">
        <f>SUM(C20:C20)</f>
        <v>3</v>
      </c>
      <c r="D19" s="140">
        <f>SUM(D20:D20)</f>
        <v>3</v>
      </c>
      <c r="E19" s="110">
        <f>SUM(E20:E20)</f>
        <v>0</v>
      </c>
      <c r="F19" s="110">
        <f>SUM(F20:F20)</f>
        <v>0</v>
      </c>
      <c r="G19" s="56"/>
      <c r="H19" s="56"/>
      <c r="I19" s="136"/>
    </row>
    <row r="20" spans="1:9" ht="31.5" customHeight="1">
      <c r="A20" s="139">
        <v>1</v>
      </c>
      <c r="B20" s="1" t="s">
        <v>70</v>
      </c>
      <c r="C20" s="144">
        <f>D20</f>
        <v>3</v>
      </c>
      <c r="D20" s="145">
        <v>3</v>
      </c>
      <c r="E20" s="128"/>
      <c r="F20" s="128"/>
      <c r="G20" s="126" t="s">
        <v>71</v>
      </c>
      <c r="H20" s="127" t="s">
        <v>72</v>
      </c>
      <c r="I20" s="108"/>
    </row>
    <row r="21" spans="1:9" s="137" customFormat="1" ht="14.25">
      <c r="A21" s="115">
        <f>+A20+A18+A16+A14+A12</f>
        <v>5</v>
      </c>
      <c r="B21" s="56" t="s">
        <v>164</v>
      </c>
      <c r="C21" s="140">
        <f>+C19+C17+C15+C13+C11</f>
        <v>4.8100000000000005</v>
      </c>
      <c r="D21" s="140">
        <f>+D19+D17+D15+D13+D11</f>
        <v>4.8100000000000005</v>
      </c>
      <c r="E21" s="140">
        <f>+E19+E17+E15+E13+E11</f>
        <v>0</v>
      </c>
      <c r="F21" s="140">
        <f>+F19+F17+F15+F13+F11</f>
        <v>0</v>
      </c>
      <c r="G21" s="56"/>
      <c r="H21" s="56"/>
      <c r="I21" s="136"/>
    </row>
    <row r="23" spans="6:9" ht="15.75">
      <c r="F23" s="236" t="s">
        <v>190</v>
      </c>
      <c r="G23" s="236"/>
      <c r="H23" s="236"/>
      <c r="I23" s="236"/>
    </row>
  </sheetData>
  <sheetProtection/>
  <autoFilter ref="A10:I10"/>
  <mergeCells count="17">
    <mergeCell ref="H8:H9"/>
    <mergeCell ref="I8:I9"/>
    <mergeCell ref="A6:I6"/>
    <mergeCell ref="A7:I7"/>
    <mergeCell ref="A8:A9"/>
    <mergeCell ref="B8:B9"/>
    <mergeCell ref="C8:C9"/>
    <mergeCell ref="F23:I23"/>
    <mergeCell ref="D8:F8"/>
    <mergeCell ref="A1:C1"/>
    <mergeCell ref="D1:I1"/>
    <mergeCell ref="A2:C2"/>
    <mergeCell ref="D2:I2"/>
    <mergeCell ref="A3:I3"/>
    <mergeCell ref="A5:I5"/>
    <mergeCell ref="A4:I4"/>
    <mergeCell ref="G8:G9"/>
  </mergeCells>
  <printOptions horizontalCentered="1"/>
  <pageMargins left="0.32" right="0.26" top="0.65" bottom="0.38" header="0.3" footer="0.17"/>
  <pageSetup horizontalDpi="600" verticalDpi="600" orientation="landscape" paperSize="9" r:id="rId2"/>
  <headerFooter>
    <oddFooter>&amp;LPhụ lục &amp;A&amp;R&amp;P</oddFooter>
  </headerFooter>
  <drawing r:id="rId1"/>
</worksheet>
</file>

<file path=xl/worksheets/sheet8.xml><?xml version="1.0" encoding="utf-8"?>
<worksheet xmlns="http://schemas.openxmlformats.org/spreadsheetml/2006/main" xmlns:r="http://schemas.openxmlformats.org/officeDocument/2006/relationships">
  <sheetPr>
    <tabColor rgb="FFFFFF00"/>
  </sheetPr>
  <dimension ref="A1:I15"/>
  <sheetViews>
    <sheetView showZeros="0" zoomScalePageLayoutView="0" workbookViewId="0" topLeftCell="A1">
      <selection activeCell="F15" sqref="F15:I15"/>
    </sheetView>
  </sheetViews>
  <sheetFormatPr defaultColWidth="9.00390625" defaultRowHeight="15.75"/>
  <cols>
    <col min="1" max="1" width="5.50390625" style="28" customWidth="1"/>
    <col min="2" max="2" width="32.375" style="27" customWidth="1"/>
    <col min="3" max="3" width="12.125" style="28" customWidth="1"/>
    <col min="4" max="5" width="8.00390625" style="28" customWidth="1"/>
    <col min="6" max="6" width="6.625" style="28" customWidth="1"/>
    <col min="7" max="7" width="22.625" style="28" customWidth="1"/>
    <col min="8" max="8" width="30.125" style="28" customWidth="1"/>
    <col min="9" max="9" width="7.25390625" style="28" customWidth="1"/>
    <col min="10" max="10" width="32.875" style="0" customWidth="1"/>
  </cols>
  <sheetData>
    <row r="1" spans="1:9" s="33" customFormat="1" ht="15.75">
      <c r="A1" s="237" t="str">
        <f>'Tong CMD'!A1:C1</f>
        <v>HỘI ĐỒNG NHÂN DÂN</v>
      </c>
      <c r="B1" s="237"/>
      <c r="C1" s="237"/>
      <c r="D1" s="238" t="s">
        <v>8</v>
      </c>
      <c r="E1" s="238"/>
      <c r="F1" s="238"/>
      <c r="G1" s="238"/>
      <c r="H1" s="238"/>
      <c r="I1" s="238"/>
    </row>
    <row r="2" spans="1:9" s="33" customFormat="1" ht="15.75" customHeight="1">
      <c r="A2" s="238" t="str">
        <f>+'Tong CMD'!A2:C2</f>
        <v>TỈNH HÀ TĨNH</v>
      </c>
      <c r="B2" s="238"/>
      <c r="C2" s="238"/>
      <c r="D2" s="238" t="s">
        <v>9</v>
      </c>
      <c r="E2" s="238"/>
      <c r="F2" s="238"/>
      <c r="G2" s="238"/>
      <c r="H2" s="238"/>
      <c r="I2" s="238"/>
    </row>
    <row r="3" spans="1:9" s="33" customFormat="1" ht="15.75">
      <c r="A3" s="241"/>
      <c r="B3" s="241"/>
      <c r="C3" s="241"/>
      <c r="D3" s="241"/>
      <c r="E3" s="241"/>
      <c r="F3" s="241"/>
      <c r="G3" s="241"/>
      <c r="H3" s="241"/>
      <c r="I3" s="241"/>
    </row>
    <row r="4" spans="1:9" s="33" customFormat="1" ht="15.75">
      <c r="A4" s="239" t="s">
        <v>155</v>
      </c>
      <c r="B4" s="239"/>
      <c r="C4" s="239"/>
      <c r="D4" s="239"/>
      <c r="E4" s="239"/>
      <c r="F4" s="239"/>
      <c r="G4" s="239"/>
      <c r="H4" s="239"/>
      <c r="I4" s="239"/>
    </row>
    <row r="5" spans="1:9" s="33" customFormat="1" ht="15.75">
      <c r="A5" s="239" t="s">
        <v>158</v>
      </c>
      <c r="B5" s="239"/>
      <c r="C5" s="239"/>
      <c r="D5" s="239"/>
      <c r="E5" s="239"/>
      <c r="F5" s="239"/>
      <c r="G5" s="239"/>
      <c r="H5" s="239"/>
      <c r="I5" s="239"/>
    </row>
    <row r="6" spans="1:9" s="33" customFormat="1" ht="15.75">
      <c r="A6" s="242" t="str">
        <f>'Tong CMD'!A5:H5</f>
        <v>(Kèm theo Nghị quyết số    .../NQ-HĐND ngày      tháng    năm 2023 của Hội đồng nhân dân tỉnh)</v>
      </c>
      <c r="B6" s="242"/>
      <c r="C6" s="242"/>
      <c r="D6" s="242"/>
      <c r="E6" s="242"/>
      <c r="F6" s="242"/>
      <c r="G6" s="242"/>
      <c r="H6" s="242"/>
      <c r="I6" s="242"/>
    </row>
    <row r="7" spans="1:9" ht="15.75">
      <c r="A7" s="243"/>
      <c r="B7" s="243"/>
      <c r="C7" s="243"/>
      <c r="D7" s="243"/>
      <c r="E7" s="243"/>
      <c r="F7" s="243"/>
      <c r="G7" s="243"/>
      <c r="H7" s="243"/>
      <c r="I7" s="243"/>
    </row>
    <row r="8" spans="1:9" ht="24.75" customHeight="1">
      <c r="A8" s="244" t="s">
        <v>7</v>
      </c>
      <c r="B8" s="247" t="s">
        <v>10</v>
      </c>
      <c r="C8" s="245" t="s">
        <v>24</v>
      </c>
      <c r="D8" s="246" t="s">
        <v>6</v>
      </c>
      <c r="E8" s="246"/>
      <c r="F8" s="246"/>
      <c r="G8" s="247" t="s">
        <v>45</v>
      </c>
      <c r="H8" s="246" t="s">
        <v>22</v>
      </c>
      <c r="I8" s="246" t="s">
        <v>21</v>
      </c>
    </row>
    <row r="9" spans="1:9" ht="29.25" customHeight="1">
      <c r="A9" s="244"/>
      <c r="B9" s="247"/>
      <c r="C9" s="245"/>
      <c r="D9" s="29" t="s">
        <v>4</v>
      </c>
      <c r="E9" s="29" t="s">
        <v>3</v>
      </c>
      <c r="F9" s="29" t="s">
        <v>11</v>
      </c>
      <c r="G9" s="247"/>
      <c r="H9" s="246"/>
      <c r="I9" s="246"/>
    </row>
    <row r="10" spans="1:9" ht="17.25" customHeight="1">
      <c r="A10" s="30">
        <v>-1</v>
      </c>
      <c r="B10" s="30">
        <v>-2</v>
      </c>
      <c r="C10" s="30" t="s">
        <v>35</v>
      </c>
      <c r="D10" s="30">
        <v>-4</v>
      </c>
      <c r="E10" s="30">
        <v>-5</v>
      </c>
      <c r="F10" s="30">
        <v>-6</v>
      </c>
      <c r="G10" s="30">
        <v>-7</v>
      </c>
      <c r="H10" s="30">
        <v>-8</v>
      </c>
      <c r="I10" s="30">
        <v>-9</v>
      </c>
    </row>
    <row r="11" spans="1:9" s="58" customFormat="1" ht="15">
      <c r="A11" s="53" t="s">
        <v>12</v>
      </c>
      <c r="B11" s="54" t="s">
        <v>13</v>
      </c>
      <c r="C11" s="55">
        <f>D11+E11+F11</f>
        <v>0.13</v>
      </c>
      <c r="D11" s="55">
        <f>SUM(D12:D12)</f>
        <v>0.13</v>
      </c>
      <c r="E11" s="55">
        <f>SUM(E12:E12)</f>
        <v>0</v>
      </c>
      <c r="F11" s="55">
        <f>SUM(F12:F12)</f>
        <v>0</v>
      </c>
      <c r="G11" s="56"/>
      <c r="H11" s="56"/>
      <c r="I11" s="57"/>
    </row>
    <row r="12" spans="1:9" s="58" customFormat="1" ht="27.75" customHeight="1">
      <c r="A12" s="146">
        <v>1</v>
      </c>
      <c r="B12" s="147" t="s">
        <v>75</v>
      </c>
      <c r="C12" s="148">
        <f>+D12</f>
        <v>0.13</v>
      </c>
      <c r="D12" s="148">
        <v>0.13</v>
      </c>
      <c r="E12" s="57"/>
      <c r="F12" s="57"/>
      <c r="G12" s="89" t="s">
        <v>76</v>
      </c>
      <c r="H12" s="149" t="s">
        <v>77</v>
      </c>
      <c r="I12" s="57"/>
    </row>
    <row r="13" spans="1:9" s="58" customFormat="1" ht="15">
      <c r="A13" s="61">
        <f>+A12</f>
        <v>1</v>
      </c>
      <c r="B13" s="53" t="s">
        <v>50</v>
      </c>
      <c r="C13" s="55">
        <f>+C11</f>
        <v>0.13</v>
      </c>
      <c r="D13" s="55">
        <f>+D11</f>
        <v>0.13</v>
      </c>
      <c r="E13" s="55"/>
      <c r="F13" s="55"/>
      <c r="G13" s="53"/>
      <c r="H13" s="60"/>
      <c r="I13" s="59"/>
    </row>
    <row r="15" spans="6:9" ht="15.75">
      <c r="F15" s="236" t="s">
        <v>190</v>
      </c>
      <c r="G15" s="236"/>
      <c r="H15" s="236"/>
      <c r="I15" s="236"/>
    </row>
  </sheetData>
  <sheetProtection/>
  <mergeCells count="17">
    <mergeCell ref="A4:I4"/>
    <mergeCell ref="A7:I7"/>
    <mergeCell ref="C8:C9"/>
    <mergeCell ref="A5:I5"/>
    <mergeCell ref="I8:I9"/>
    <mergeCell ref="B8:B9"/>
    <mergeCell ref="G8:G9"/>
    <mergeCell ref="F15:I15"/>
    <mergeCell ref="A1:C1"/>
    <mergeCell ref="D1:I1"/>
    <mergeCell ref="A2:C2"/>
    <mergeCell ref="D2:I2"/>
    <mergeCell ref="A3:I3"/>
    <mergeCell ref="A8:A9"/>
    <mergeCell ref="A6:I6"/>
    <mergeCell ref="H8:H9"/>
    <mergeCell ref="D8:F8"/>
  </mergeCells>
  <printOptions horizontalCentered="1"/>
  <pageMargins left="0.32" right="0.26" top="0.75" bottom="0.45" header="0.3" footer="0.17"/>
  <pageSetup horizontalDpi="600" verticalDpi="600" orientation="landscape" paperSize="9" r:id="rId2"/>
  <headerFooter>
    <oddFooter>&amp;LPhụ lục &amp;A&amp;R&amp;P</oddFooter>
  </headerFooter>
  <drawing r:id="rId1"/>
</worksheet>
</file>

<file path=xl/worksheets/sheet9.xml><?xml version="1.0" encoding="utf-8"?>
<worksheet xmlns="http://schemas.openxmlformats.org/spreadsheetml/2006/main" xmlns:r="http://schemas.openxmlformats.org/officeDocument/2006/relationships">
  <sheetPr>
    <tabColor rgb="FF00B050"/>
  </sheetPr>
  <dimension ref="A1:I24"/>
  <sheetViews>
    <sheetView showZeros="0" zoomScalePageLayoutView="0" workbookViewId="0" topLeftCell="A1">
      <selection activeCell="F24" sqref="F24:I24"/>
    </sheetView>
  </sheetViews>
  <sheetFormatPr defaultColWidth="9.00390625" defaultRowHeight="15.75"/>
  <cols>
    <col min="1" max="1" width="5.50390625" style="28" customWidth="1"/>
    <col min="2" max="2" width="30.00390625" style="27" customWidth="1"/>
    <col min="3" max="3" width="12.125" style="28" customWidth="1"/>
    <col min="4" max="4" width="4.75390625" style="28" customWidth="1"/>
    <col min="5" max="5" width="4.125" style="28" bestFit="1" customWidth="1"/>
    <col min="6" max="6" width="4.25390625" style="28" bestFit="1" customWidth="1"/>
    <col min="7" max="7" width="12.00390625" style="28" customWidth="1"/>
    <col min="8" max="8" width="39.625" style="28" customWidth="1"/>
    <col min="9" max="9" width="20.625" style="28" customWidth="1"/>
  </cols>
  <sheetData>
    <row r="1" spans="1:9" s="33" customFormat="1" ht="15.75">
      <c r="A1" s="237" t="str">
        <f>'Tong CMD'!A1:C1</f>
        <v>HỘI ĐỒNG NHÂN DÂN</v>
      </c>
      <c r="B1" s="237"/>
      <c r="C1" s="237"/>
      <c r="D1" s="238" t="s">
        <v>8</v>
      </c>
      <c r="E1" s="238"/>
      <c r="F1" s="238"/>
      <c r="G1" s="238"/>
      <c r="H1" s="238"/>
      <c r="I1" s="238"/>
    </row>
    <row r="2" spans="1:9" s="33" customFormat="1" ht="15.75" customHeight="1">
      <c r="A2" s="238" t="str">
        <f>+'Tong CMD'!A2:C2</f>
        <v>TỈNH HÀ TĨNH</v>
      </c>
      <c r="B2" s="238"/>
      <c r="C2" s="238"/>
      <c r="D2" s="238" t="s">
        <v>9</v>
      </c>
      <c r="E2" s="238"/>
      <c r="F2" s="238"/>
      <c r="G2" s="238"/>
      <c r="H2" s="238"/>
      <c r="I2" s="238"/>
    </row>
    <row r="3" spans="1:9" s="33" customFormat="1" ht="15.75">
      <c r="A3" s="241"/>
      <c r="B3" s="241"/>
      <c r="C3" s="241"/>
      <c r="D3" s="241"/>
      <c r="E3" s="241"/>
      <c r="F3" s="241"/>
      <c r="G3" s="241"/>
      <c r="H3" s="241"/>
      <c r="I3" s="241"/>
    </row>
    <row r="4" spans="1:9" s="33" customFormat="1" ht="15.75">
      <c r="A4" s="239" t="s">
        <v>157</v>
      </c>
      <c r="B4" s="239"/>
      <c r="C4" s="239"/>
      <c r="D4" s="239"/>
      <c r="E4" s="239"/>
      <c r="F4" s="239"/>
      <c r="G4" s="239"/>
      <c r="H4" s="239"/>
      <c r="I4" s="239"/>
    </row>
    <row r="5" spans="1:9" s="33" customFormat="1" ht="15.75">
      <c r="A5" s="239" t="s">
        <v>160</v>
      </c>
      <c r="B5" s="239"/>
      <c r="C5" s="239"/>
      <c r="D5" s="239"/>
      <c r="E5" s="239"/>
      <c r="F5" s="239"/>
      <c r="G5" s="239"/>
      <c r="H5" s="239"/>
      <c r="I5" s="239"/>
    </row>
    <row r="6" spans="1:9" s="33" customFormat="1" ht="15.75">
      <c r="A6" s="242" t="str">
        <f>'Tong CMD'!A5:H5</f>
        <v>(Kèm theo Nghị quyết số    .../NQ-HĐND ngày      tháng    năm 2023 của Hội đồng nhân dân tỉnh)</v>
      </c>
      <c r="B6" s="242"/>
      <c r="C6" s="242"/>
      <c r="D6" s="242"/>
      <c r="E6" s="242"/>
      <c r="F6" s="242"/>
      <c r="G6" s="242"/>
      <c r="H6" s="242"/>
      <c r="I6" s="242"/>
    </row>
    <row r="7" spans="1:9" ht="15.75">
      <c r="A7" s="243"/>
      <c r="B7" s="243"/>
      <c r="C7" s="243"/>
      <c r="D7" s="243"/>
      <c r="E7" s="243"/>
      <c r="F7" s="243"/>
      <c r="G7" s="243"/>
      <c r="H7" s="243"/>
      <c r="I7" s="243"/>
    </row>
    <row r="8" spans="1:9" ht="23.25" customHeight="1">
      <c r="A8" s="244" t="s">
        <v>7</v>
      </c>
      <c r="B8" s="247" t="s">
        <v>10</v>
      </c>
      <c r="C8" s="245" t="s">
        <v>24</v>
      </c>
      <c r="D8" s="246" t="s">
        <v>6</v>
      </c>
      <c r="E8" s="246"/>
      <c r="F8" s="246"/>
      <c r="G8" s="247" t="s">
        <v>34</v>
      </c>
      <c r="H8" s="246" t="s">
        <v>22</v>
      </c>
      <c r="I8" s="246" t="s">
        <v>21</v>
      </c>
    </row>
    <row r="9" spans="1:9" ht="19.5" customHeight="1">
      <c r="A9" s="244"/>
      <c r="B9" s="247"/>
      <c r="C9" s="245"/>
      <c r="D9" s="29" t="s">
        <v>4</v>
      </c>
      <c r="E9" s="29" t="s">
        <v>3</v>
      </c>
      <c r="F9" s="29" t="s">
        <v>11</v>
      </c>
      <c r="G9" s="247"/>
      <c r="H9" s="246"/>
      <c r="I9" s="246"/>
    </row>
    <row r="10" spans="1:9" ht="17.25" customHeight="1">
      <c r="A10" s="30">
        <v>-1</v>
      </c>
      <c r="B10" s="30">
        <v>-2</v>
      </c>
      <c r="C10" s="30" t="s">
        <v>35</v>
      </c>
      <c r="D10" s="30">
        <v>-4</v>
      </c>
      <c r="E10" s="30">
        <v>-5</v>
      </c>
      <c r="F10" s="30">
        <v>-6</v>
      </c>
      <c r="G10" s="30">
        <v>-7</v>
      </c>
      <c r="H10" s="30">
        <v>-8</v>
      </c>
      <c r="I10" s="30">
        <v>-9</v>
      </c>
    </row>
    <row r="11" spans="1:9" ht="25.5">
      <c r="A11" s="163" t="s">
        <v>96</v>
      </c>
      <c r="B11" s="164" t="s">
        <v>139</v>
      </c>
      <c r="C11" s="185">
        <f>C12</f>
        <v>0.35</v>
      </c>
      <c r="D11" s="185">
        <f>D12</f>
        <v>0.35</v>
      </c>
      <c r="E11" s="185">
        <f>E12</f>
        <v>0</v>
      </c>
      <c r="F11" s="185">
        <f>F12</f>
        <v>0</v>
      </c>
      <c r="G11" s="166"/>
      <c r="H11" s="166"/>
      <c r="I11" s="166"/>
    </row>
    <row r="12" spans="1:9" ht="15.75">
      <c r="A12" s="163" t="s">
        <v>12</v>
      </c>
      <c r="B12" s="164" t="s">
        <v>47</v>
      </c>
      <c r="C12" s="185">
        <f>SUM(C13:C13)</f>
        <v>0.35</v>
      </c>
      <c r="D12" s="185">
        <f>SUM(D13:D13)</f>
        <v>0.35</v>
      </c>
      <c r="E12" s="176"/>
      <c r="F12" s="176"/>
      <c r="G12" s="167"/>
      <c r="H12" s="168"/>
      <c r="I12" s="169"/>
    </row>
    <row r="13" spans="1:9" ht="89.25">
      <c r="A13" s="170">
        <v>1</v>
      </c>
      <c r="B13" s="171" t="s">
        <v>113</v>
      </c>
      <c r="C13" s="186">
        <v>0.35</v>
      </c>
      <c r="D13" s="187">
        <v>0.35</v>
      </c>
      <c r="E13" s="173"/>
      <c r="F13" s="173"/>
      <c r="G13" s="172" t="s">
        <v>114</v>
      </c>
      <c r="H13" s="179" t="s">
        <v>115</v>
      </c>
      <c r="I13" s="175" t="s">
        <v>116</v>
      </c>
    </row>
    <row r="14" spans="1:9" ht="25.5">
      <c r="A14" s="180" t="s">
        <v>98</v>
      </c>
      <c r="B14" s="164" t="s">
        <v>99</v>
      </c>
      <c r="C14" s="188">
        <f>C15+C20</f>
        <v>1.508</v>
      </c>
      <c r="D14" s="188">
        <f>D15+D20</f>
        <v>1.508</v>
      </c>
      <c r="E14" s="188"/>
      <c r="F14" s="188"/>
      <c r="G14" s="181"/>
      <c r="H14" s="182"/>
      <c r="I14" s="183"/>
    </row>
    <row r="15" spans="1:9" ht="15.75">
      <c r="A15" s="163" t="s">
        <v>12</v>
      </c>
      <c r="B15" s="164" t="s">
        <v>18</v>
      </c>
      <c r="C15" s="185">
        <f>SUM(C16:C19)</f>
        <v>0.788</v>
      </c>
      <c r="D15" s="185">
        <f>SUM(D16:D19)</f>
        <v>0.788</v>
      </c>
      <c r="E15" s="185"/>
      <c r="F15" s="185"/>
      <c r="G15" s="167"/>
      <c r="H15" s="168"/>
      <c r="I15" s="169"/>
    </row>
    <row r="16" spans="1:9" ht="51">
      <c r="A16" s="170">
        <v>1</v>
      </c>
      <c r="B16" s="171" t="s">
        <v>117</v>
      </c>
      <c r="C16" s="186">
        <f>SUM(D16:F16)</f>
        <v>0.156</v>
      </c>
      <c r="D16" s="187">
        <v>0.156</v>
      </c>
      <c r="E16" s="173"/>
      <c r="F16" s="173"/>
      <c r="G16" s="172" t="s">
        <v>118</v>
      </c>
      <c r="H16" s="184" t="s">
        <v>119</v>
      </c>
      <c r="I16" s="169"/>
    </row>
    <row r="17" spans="1:9" ht="51">
      <c r="A17" s="170">
        <v>2</v>
      </c>
      <c r="B17" s="171" t="s">
        <v>120</v>
      </c>
      <c r="C17" s="186">
        <f>SUM(D17:F17)</f>
        <v>0.052</v>
      </c>
      <c r="D17" s="187">
        <v>0.052</v>
      </c>
      <c r="E17" s="173"/>
      <c r="F17" s="173"/>
      <c r="G17" s="172" t="s">
        <v>43</v>
      </c>
      <c r="H17" s="184" t="s">
        <v>121</v>
      </c>
      <c r="I17" s="169"/>
    </row>
    <row r="18" spans="1:9" ht="114.75">
      <c r="A18" s="170">
        <v>3</v>
      </c>
      <c r="B18" s="171" t="s">
        <v>122</v>
      </c>
      <c r="C18" s="186">
        <f>SUM(D18:F18)</f>
        <v>0.08</v>
      </c>
      <c r="D18" s="187">
        <v>0.08</v>
      </c>
      <c r="E18" s="173"/>
      <c r="F18" s="173"/>
      <c r="G18" s="172" t="s">
        <v>123</v>
      </c>
      <c r="H18" s="184" t="s">
        <v>124</v>
      </c>
      <c r="I18" s="169"/>
    </row>
    <row r="19" spans="1:9" ht="76.5">
      <c r="A19" s="170">
        <v>4</v>
      </c>
      <c r="B19" s="171" t="s">
        <v>125</v>
      </c>
      <c r="C19" s="186">
        <f>SUM(D19:F19)</f>
        <v>0.5</v>
      </c>
      <c r="D19" s="187">
        <v>0.5</v>
      </c>
      <c r="E19" s="173"/>
      <c r="F19" s="173"/>
      <c r="G19" s="172" t="s">
        <v>126</v>
      </c>
      <c r="H19" s="184" t="s">
        <v>127</v>
      </c>
      <c r="I19" s="169"/>
    </row>
    <row r="20" spans="1:9" ht="15.75">
      <c r="A20" s="163" t="s">
        <v>14</v>
      </c>
      <c r="B20" s="164" t="s">
        <v>140</v>
      </c>
      <c r="C20" s="185">
        <f>SUM(C21:C21)</f>
        <v>0.72</v>
      </c>
      <c r="D20" s="185">
        <f>SUM(D21:D21)</f>
        <v>0.72</v>
      </c>
      <c r="E20" s="176"/>
      <c r="F20" s="176"/>
      <c r="G20" s="167"/>
      <c r="H20" s="168"/>
      <c r="I20" s="169"/>
    </row>
    <row r="21" spans="1:9" ht="38.25">
      <c r="A21" s="170">
        <v>1</v>
      </c>
      <c r="B21" s="171" t="s">
        <v>141</v>
      </c>
      <c r="C21" s="186">
        <f>SUM(D21:F21)</f>
        <v>0.72</v>
      </c>
      <c r="D21" s="187">
        <v>0.72</v>
      </c>
      <c r="E21" s="173"/>
      <c r="F21" s="173"/>
      <c r="G21" s="172" t="s">
        <v>142</v>
      </c>
      <c r="H21" s="184" t="s">
        <v>143</v>
      </c>
      <c r="I21" s="203" t="s">
        <v>144</v>
      </c>
    </row>
    <row r="22" spans="1:9" ht="15.75">
      <c r="A22" s="102">
        <f>+A19+A13+A21</f>
        <v>6</v>
      </c>
      <c r="B22" s="103" t="s">
        <v>145</v>
      </c>
      <c r="C22" s="104">
        <f>+C14+C11</f>
        <v>1.858</v>
      </c>
      <c r="D22" s="104">
        <f>+D14+D11</f>
        <v>1.858</v>
      </c>
      <c r="E22" s="104"/>
      <c r="F22" s="104"/>
      <c r="G22" s="105"/>
      <c r="H22" s="106"/>
      <c r="I22" s="101"/>
    </row>
    <row r="24" spans="6:9" ht="15.75">
      <c r="F24" s="236" t="s">
        <v>190</v>
      </c>
      <c r="G24" s="236"/>
      <c r="H24" s="236"/>
      <c r="I24" s="236"/>
    </row>
  </sheetData>
  <sheetProtection/>
  <mergeCells count="17">
    <mergeCell ref="A5:I5"/>
    <mergeCell ref="A6:I6"/>
    <mergeCell ref="A7:I7"/>
    <mergeCell ref="A1:C1"/>
    <mergeCell ref="D1:I1"/>
    <mergeCell ref="A2:C2"/>
    <mergeCell ref="D2:I2"/>
    <mergeCell ref="A3:I3"/>
    <mergeCell ref="A4:I4"/>
    <mergeCell ref="F24:I24"/>
    <mergeCell ref="I8:I9"/>
    <mergeCell ref="A8:A9"/>
    <mergeCell ref="B8:B9"/>
    <mergeCell ref="C8:C9"/>
    <mergeCell ref="D8:F8"/>
    <mergeCell ref="G8:G9"/>
    <mergeCell ref="H8:H9"/>
  </mergeCells>
  <printOptions horizontalCentered="1"/>
  <pageMargins left="0.32" right="0.26" top="0.75" bottom="0.45" header="0.3" footer="0.17"/>
  <pageSetup horizontalDpi="600" verticalDpi="600" orientation="landscape" paperSize="9" r:id="rId2"/>
  <headerFooter>
    <oddFooter>&amp;LPhụ lục &amp;A&amp;R&amp;P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TQD</dc:creator>
  <cp:keywords/>
  <dc:description/>
  <cp:lastModifiedBy>Admin</cp:lastModifiedBy>
  <cp:lastPrinted>2023-04-27T04:09:32Z</cp:lastPrinted>
  <dcterms:created xsi:type="dcterms:W3CDTF">2017-12-11T07:29:45Z</dcterms:created>
  <dcterms:modified xsi:type="dcterms:W3CDTF">2023-05-11T01:57:10Z</dcterms:modified>
  <cp:category/>
  <cp:version/>
  <cp:contentType/>
  <cp:contentStatus/>
</cp:coreProperties>
</file>